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4820\Desktop\高体連専門部文書\県専門部\高体連大会要項参加申込\2025\"/>
    </mc:Choice>
  </mc:AlternateContent>
  <bookViews>
    <workbookView xWindow="0" yWindow="0" windowWidth="23040" windowHeight="8448"/>
  </bookViews>
  <sheets>
    <sheet name="入力シート" sheetId="2" r:id="rId1"/>
    <sheet name="参加申込書" sheetId="1" r:id="rId2"/>
    <sheet name="プログラム掲載" sheetId="3" r:id="rId3"/>
  </sheets>
  <definedNames>
    <definedName name="○">"月"</definedName>
    <definedName name="_xlnm.Print_Area" localSheetId="2">プログラム掲載!$A$2:$J$25</definedName>
    <definedName name="_xlnm.Print_Area" localSheetId="1">参加申込書!$A$2:$U$35</definedName>
    <definedName name="女子">#REF!</definedName>
    <definedName name="日">#REF!</definedName>
    <definedName name="年">#REF!</definedName>
    <definedName name="番号">#REF!</definedName>
    <definedName name="番号2">#REF!</definedName>
  </definedNames>
  <calcPr calcId="162913"/>
</workbook>
</file>

<file path=xl/calcChain.xml><?xml version="1.0" encoding="utf-8"?>
<calcChain xmlns="http://schemas.openxmlformats.org/spreadsheetml/2006/main">
  <c r="L27" i="1" l="1"/>
  <c r="L28" i="1"/>
  <c r="I27" i="1"/>
  <c r="I28" i="1"/>
  <c r="H27" i="1"/>
  <c r="H28" i="1"/>
  <c r="G27" i="1"/>
  <c r="G28" i="1"/>
  <c r="F27" i="1"/>
  <c r="F28" i="1"/>
  <c r="B27" i="1"/>
  <c r="B28" i="1"/>
  <c r="O27" i="1"/>
  <c r="J22" i="3" s="1"/>
  <c r="O28" i="1"/>
  <c r="J23" i="3" s="1"/>
  <c r="I22" i="3"/>
  <c r="I23" i="3"/>
  <c r="I24" i="3"/>
  <c r="I25" i="3"/>
  <c r="H22" i="3"/>
  <c r="H23" i="3"/>
  <c r="H24" i="3"/>
  <c r="H25" i="3"/>
  <c r="G22" i="3"/>
  <c r="G23" i="3"/>
  <c r="G24" i="3"/>
  <c r="G25" i="3"/>
  <c r="A22" i="3"/>
  <c r="A23" i="3"/>
  <c r="A24" i="3"/>
  <c r="A25" i="3"/>
  <c r="C21" i="3"/>
  <c r="C22" i="3"/>
  <c r="C23" i="3"/>
  <c r="C24" i="3"/>
  <c r="C25" i="3"/>
  <c r="C27" i="1"/>
  <c r="C28" i="1"/>
  <c r="G13" i="1"/>
  <c r="I9" i="3" s="1"/>
  <c r="E8" i="3"/>
  <c r="G7" i="3"/>
  <c r="D12" i="1"/>
  <c r="L3" i="1"/>
  <c r="Q3" i="1"/>
  <c r="H5" i="3"/>
  <c r="H35" i="1"/>
  <c r="G14" i="1"/>
  <c r="I8" i="3" s="1"/>
  <c r="D14" i="1"/>
  <c r="D13" i="1"/>
  <c r="I12" i="3"/>
  <c r="I13" i="3"/>
  <c r="I14" i="3"/>
  <c r="I15" i="3"/>
  <c r="I16" i="3"/>
  <c r="I17" i="3"/>
  <c r="I18" i="3"/>
  <c r="I19" i="3"/>
  <c r="I20" i="3"/>
  <c r="I21" i="3"/>
  <c r="H12" i="3"/>
  <c r="H13" i="3"/>
  <c r="H14" i="3"/>
  <c r="H15" i="3"/>
  <c r="H16" i="3"/>
  <c r="H17" i="3"/>
  <c r="H18" i="3"/>
  <c r="H19" i="3"/>
  <c r="H20" i="3"/>
  <c r="H21" i="3"/>
  <c r="G12" i="3"/>
  <c r="G13" i="3"/>
  <c r="G14" i="3"/>
  <c r="G15" i="3"/>
  <c r="G16" i="3"/>
  <c r="G17" i="3"/>
  <c r="G18" i="3"/>
  <c r="G19" i="3"/>
  <c r="G20" i="3"/>
  <c r="G21" i="3"/>
  <c r="C12" i="3"/>
  <c r="C13" i="3"/>
  <c r="C14" i="3"/>
  <c r="C15" i="3"/>
  <c r="C16" i="3"/>
  <c r="C17" i="3"/>
  <c r="C18" i="3"/>
  <c r="C19" i="3"/>
  <c r="C20" i="3"/>
  <c r="A12" i="3"/>
  <c r="A13" i="3"/>
  <c r="A14" i="3"/>
  <c r="A15" i="3"/>
  <c r="A16" i="3"/>
  <c r="A17" i="3"/>
  <c r="A18" i="3"/>
  <c r="A19" i="3"/>
  <c r="A20" i="3"/>
  <c r="A21" i="3"/>
  <c r="D3" i="3"/>
  <c r="E9" i="3"/>
  <c r="G9" i="3"/>
  <c r="G8" i="3"/>
  <c r="K12" i="1"/>
  <c r="O17" i="1"/>
  <c r="J12" i="3" s="1"/>
  <c r="O18" i="1"/>
  <c r="J13" i="3" s="1"/>
  <c r="O19" i="1"/>
  <c r="J14" i="3" s="1"/>
  <c r="O20" i="1"/>
  <c r="J15" i="3" s="1"/>
  <c r="O21" i="1"/>
  <c r="J16" i="3" s="1"/>
  <c r="O22" i="1"/>
  <c r="J17" i="3" s="1"/>
  <c r="O23" i="1"/>
  <c r="J18" i="3" s="1"/>
  <c r="O24" i="1"/>
  <c r="J19" i="3" s="1"/>
  <c r="O25" i="1"/>
  <c r="J20" i="3" s="1"/>
  <c r="O26" i="1"/>
  <c r="J21" i="3" s="1"/>
  <c r="O29" i="1"/>
  <c r="J24" i="3" s="1"/>
  <c r="O30" i="1"/>
  <c r="J25" i="3" s="1"/>
  <c r="B17" i="1"/>
  <c r="N35" i="1"/>
  <c r="C34" i="1"/>
  <c r="L17" i="1"/>
  <c r="L18" i="1"/>
  <c r="L19" i="1"/>
  <c r="L20" i="1"/>
  <c r="L21" i="1"/>
  <c r="L22" i="1"/>
  <c r="L23" i="1"/>
  <c r="L24" i="1"/>
  <c r="L25" i="1"/>
  <c r="L26" i="1"/>
  <c r="L29" i="1"/>
  <c r="L30" i="1"/>
  <c r="I17" i="1"/>
  <c r="I18" i="1"/>
  <c r="I19" i="1"/>
  <c r="I20" i="1"/>
  <c r="I21" i="1"/>
  <c r="I22" i="1"/>
  <c r="I23" i="1"/>
  <c r="I24" i="1"/>
  <c r="I25" i="1"/>
  <c r="I26" i="1"/>
  <c r="I29" i="1"/>
  <c r="I30" i="1"/>
  <c r="H17" i="1"/>
  <c r="H18" i="1"/>
  <c r="H19" i="1"/>
  <c r="H20" i="1"/>
  <c r="H21" i="1"/>
  <c r="H22" i="1"/>
  <c r="H23" i="1"/>
  <c r="H24" i="1"/>
  <c r="H25" i="1"/>
  <c r="H26" i="1"/>
  <c r="H29" i="1"/>
  <c r="H30" i="1"/>
  <c r="G17" i="1"/>
  <c r="G18" i="1"/>
  <c r="G19" i="1"/>
  <c r="G20" i="1"/>
  <c r="G21" i="1"/>
  <c r="G22" i="1"/>
  <c r="G23" i="1"/>
  <c r="G24" i="1"/>
  <c r="G25" i="1"/>
  <c r="G26" i="1"/>
  <c r="G29" i="1"/>
  <c r="G30" i="1"/>
  <c r="F17" i="1"/>
  <c r="F18" i="1"/>
  <c r="F19" i="1"/>
  <c r="F20" i="1"/>
  <c r="F21" i="1"/>
  <c r="F22" i="1"/>
  <c r="F23" i="1"/>
  <c r="F24" i="1"/>
  <c r="F25" i="1"/>
  <c r="F26" i="1"/>
  <c r="F29" i="1"/>
  <c r="F30" i="1"/>
  <c r="C17" i="1"/>
  <c r="C18" i="1"/>
  <c r="C19" i="1"/>
  <c r="C20" i="1"/>
  <c r="C21" i="1"/>
  <c r="C22" i="1"/>
  <c r="C23" i="1"/>
  <c r="C24" i="1"/>
  <c r="C25" i="1"/>
  <c r="C26" i="1"/>
  <c r="C29" i="1"/>
  <c r="C30" i="1"/>
  <c r="B18" i="1"/>
  <c r="B19" i="1"/>
  <c r="B20" i="1"/>
  <c r="B21" i="1"/>
  <c r="B22" i="1"/>
  <c r="B23" i="1"/>
  <c r="B24" i="1"/>
  <c r="B25" i="1"/>
  <c r="B26" i="1"/>
  <c r="B29" i="1"/>
  <c r="B30" i="1"/>
  <c r="G12" i="1"/>
  <c r="I7" i="3" s="1"/>
  <c r="D11" i="1"/>
  <c r="B8" i="1"/>
  <c r="I2" i="1" s="1"/>
</calcChain>
</file>

<file path=xl/sharedStrings.xml><?xml version="1.0" encoding="utf-8"?>
<sst xmlns="http://schemas.openxmlformats.org/spreadsheetml/2006/main" count="142" uniqueCount="135">
  <si>
    <t>学校名</t>
    <rPh sb="0" eb="3">
      <t>ガッコウメイ</t>
    </rPh>
    <phoneticPr fontId="21"/>
  </si>
  <si>
    <t>監督名</t>
    <rPh sb="0" eb="2">
      <t>カントク</t>
    </rPh>
    <rPh sb="2" eb="3">
      <t>メイ</t>
    </rPh>
    <phoneticPr fontId="21"/>
  </si>
  <si>
    <t>ﾏﾈｰｼﾞｬｰ名</t>
    <rPh sb="7" eb="8">
      <t>メイ</t>
    </rPh>
    <phoneticPr fontId="21"/>
  </si>
  <si>
    <t>背番号</t>
    <rPh sb="0" eb="1">
      <t>セ</t>
    </rPh>
    <rPh sb="1" eb="3">
      <t>バンゴウ</t>
    </rPh>
    <phoneticPr fontId="21"/>
  </si>
  <si>
    <t>氏  名</t>
    <rPh sb="0" eb="1">
      <t>シ</t>
    </rPh>
    <rPh sb="3" eb="4">
      <t>メイ</t>
    </rPh>
    <phoneticPr fontId="21"/>
  </si>
  <si>
    <t>学年</t>
    <rPh sb="0" eb="2">
      <t>ガクネン</t>
    </rPh>
    <phoneticPr fontId="21"/>
  </si>
  <si>
    <t>身長</t>
    <rPh sb="0" eb="2">
      <t>シンチョウ</t>
    </rPh>
    <phoneticPr fontId="21"/>
  </si>
  <si>
    <t>最高到達点</t>
    <rPh sb="0" eb="2">
      <t>サイコウ</t>
    </rPh>
    <rPh sb="2" eb="4">
      <t>トウタツ</t>
    </rPh>
    <rPh sb="4" eb="5">
      <t>テン</t>
    </rPh>
    <phoneticPr fontId="21"/>
  </si>
  <si>
    <t>上記者は本校在学生徒であり、標記大会に出場することを認め、参加を申込みます。</t>
    <rPh sb="0" eb="2">
      <t>ジョウキ</t>
    </rPh>
    <rPh sb="2" eb="3">
      <t>モノ</t>
    </rPh>
    <rPh sb="4" eb="6">
      <t>ホンコウ</t>
    </rPh>
    <rPh sb="6" eb="7">
      <t>ザイ</t>
    </rPh>
    <rPh sb="7" eb="8">
      <t>ガク</t>
    </rPh>
    <rPh sb="8" eb="10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2" eb="34">
      <t>モウシコ</t>
    </rPh>
    <phoneticPr fontId="27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</si>
  <si>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21"/>
  </si>
  <si>
    <t>生年月日</t>
    <rPh sb="0" eb="2">
      <t>セイネン</t>
    </rPh>
    <rPh sb="2" eb="4">
      <t>ガッピ</t>
    </rPh>
    <phoneticPr fontId="21"/>
  </si>
  <si>
    <t>JVAﾒﾝﾊﾞｰID</t>
    <phoneticPr fontId="21"/>
  </si>
  <si>
    <t>人＝</t>
    <rPh sb="0" eb="1">
      <t>ニン</t>
    </rPh>
    <phoneticPr fontId="21"/>
  </si>
  <si>
    <t>円</t>
    <rPh sb="0" eb="1">
      <t>エン</t>
    </rPh>
    <phoneticPr fontId="21"/>
  </si>
  <si>
    <t>参加負担金</t>
    <phoneticPr fontId="21"/>
  </si>
  <si>
    <t>大分上野丘</t>
    <rPh sb="0" eb="2">
      <t>オオイタ</t>
    </rPh>
    <rPh sb="2" eb="4">
      <t>ウエノ</t>
    </rPh>
    <rPh sb="4" eb="5">
      <t>オカ</t>
    </rPh>
    <phoneticPr fontId="35"/>
  </si>
  <si>
    <t>男子</t>
    <rPh sb="0" eb="2">
      <t>ダンシ</t>
    </rPh>
    <phoneticPr fontId="35"/>
  </si>
  <si>
    <t>学校名</t>
    <rPh sb="0" eb="2">
      <t>ガッコウ</t>
    </rPh>
    <rPh sb="2" eb="3">
      <t>メイ</t>
    </rPh>
    <phoneticPr fontId="35"/>
  </si>
  <si>
    <t>男女</t>
    <rPh sb="0" eb="2">
      <t>ダンジョ</t>
    </rPh>
    <phoneticPr fontId="35"/>
  </si>
  <si>
    <t>大分舞鶴</t>
    <rPh sb="0" eb="2">
      <t>オオイタ</t>
    </rPh>
    <rPh sb="2" eb="4">
      <t>マイヅル</t>
    </rPh>
    <phoneticPr fontId="35"/>
  </si>
  <si>
    <t>女子</t>
    <rPh sb="0" eb="2">
      <t>ジョシ</t>
    </rPh>
    <phoneticPr fontId="35"/>
  </si>
  <si>
    <t>所在地</t>
    <rPh sb="0" eb="3">
      <t>ショザイチ</t>
    </rPh>
    <phoneticPr fontId="35"/>
  </si>
  <si>
    <t>←分校のみ</t>
    <rPh sb="1" eb="3">
      <t>ブンコウ</t>
    </rPh>
    <phoneticPr fontId="35"/>
  </si>
  <si>
    <t>大分雄城台</t>
    <rPh sb="0" eb="2">
      <t>オオイタ</t>
    </rPh>
    <rPh sb="2" eb="3">
      <t>オス</t>
    </rPh>
    <rPh sb="3" eb="4">
      <t>シロ</t>
    </rPh>
    <rPh sb="4" eb="5">
      <t>ダイ</t>
    </rPh>
    <phoneticPr fontId="35"/>
  </si>
  <si>
    <t>男性</t>
    <rPh sb="0" eb="2">
      <t>ダンセイ</t>
    </rPh>
    <phoneticPr fontId="35"/>
  </si>
  <si>
    <t>郵便番号</t>
    <rPh sb="0" eb="4">
      <t>ユウビンバンゴウ</t>
    </rPh>
    <phoneticPr fontId="35"/>
  </si>
  <si>
    <t>大分豊府</t>
    <rPh sb="0" eb="2">
      <t>オオイタ</t>
    </rPh>
    <rPh sb="2" eb="3">
      <t>ユタカ</t>
    </rPh>
    <rPh sb="3" eb="4">
      <t>フ</t>
    </rPh>
    <phoneticPr fontId="35"/>
  </si>
  <si>
    <t>女性</t>
    <rPh sb="0" eb="2">
      <t>ジョセイ</t>
    </rPh>
    <phoneticPr fontId="35"/>
  </si>
  <si>
    <t>住所</t>
    <rPh sb="0" eb="2">
      <t>ジュウショ</t>
    </rPh>
    <phoneticPr fontId="35"/>
  </si>
  <si>
    <t>大分鶴崎</t>
    <rPh sb="0" eb="2">
      <t>オオイタ</t>
    </rPh>
    <rPh sb="2" eb="4">
      <t>ツルサキ</t>
    </rPh>
    <phoneticPr fontId="35"/>
  </si>
  <si>
    <t>高等学校</t>
    <rPh sb="0" eb="2">
      <t>コウトウ</t>
    </rPh>
    <rPh sb="2" eb="4">
      <t>ガッコウ</t>
    </rPh>
    <phoneticPr fontId="35"/>
  </si>
  <si>
    <t>大分東</t>
    <rPh sb="0" eb="2">
      <t>オオイタ</t>
    </rPh>
    <rPh sb="2" eb="3">
      <t>ヒガシ</t>
    </rPh>
    <phoneticPr fontId="35"/>
  </si>
  <si>
    <t>高等専門学校</t>
    <rPh sb="0" eb="2">
      <t>コウトウ</t>
    </rPh>
    <rPh sb="2" eb="4">
      <t>センモン</t>
    </rPh>
    <rPh sb="4" eb="6">
      <t>ガッコウ</t>
    </rPh>
    <phoneticPr fontId="35"/>
  </si>
  <si>
    <t>氏名</t>
    <rPh sb="0" eb="2">
      <t>シメイ</t>
    </rPh>
    <phoneticPr fontId="35"/>
  </si>
  <si>
    <t>性別</t>
    <rPh sb="0" eb="2">
      <t>セイベツ</t>
    </rPh>
    <phoneticPr fontId="35"/>
  </si>
  <si>
    <t>属性</t>
    <rPh sb="0" eb="2">
      <t>ゾクセイ</t>
    </rPh>
    <phoneticPr fontId="35"/>
  </si>
  <si>
    <t>大分西</t>
    <rPh sb="0" eb="2">
      <t>オオイタ</t>
    </rPh>
    <rPh sb="2" eb="3">
      <t>ニシ</t>
    </rPh>
    <phoneticPr fontId="35"/>
  </si>
  <si>
    <t>学校長</t>
    <rPh sb="0" eb="3">
      <t>ガッコウチョウ</t>
    </rPh>
    <phoneticPr fontId="35"/>
  </si>
  <si>
    <t>大分工業</t>
    <rPh sb="0" eb="2">
      <t>オオイタ</t>
    </rPh>
    <rPh sb="2" eb="4">
      <t>コウギョウ</t>
    </rPh>
    <phoneticPr fontId="35"/>
  </si>
  <si>
    <t>職員</t>
    <rPh sb="0" eb="2">
      <t>ショクイン</t>
    </rPh>
    <phoneticPr fontId="35"/>
  </si>
  <si>
    <t>監督</t>
    <rPh sb="0" eb="2">
      <t>カントク</t>
    </rPh>
    <phoneticPr fontId="35"/>
  </si>
  <si>
    <t>鶴崎工業</t>
    <rPh sb="0" eb="2">
      <t>ツルサキ</t>
    </rPh>
    <rPh sb="2" eb="4">
      <t>コウギョウ</t>
    </rPh>
    <phoneticPr fontId="35"/>
  </si>
  <si>
    <t>生徒</t>
    <rPh sb="0" eb="2">
      <t>セイト</t>
    </rPh>
    <phoneticPr fontId="35"/>
  </si>
  <si>
    <t>情報科学</t>
    <rPh sb="0" eb="2">
      <t>ジョウホウ</t>
    </rPh>
    <rPh sb="2" eb="4">
      <t>カガク</t>
    </rPh>
    <phoneticPr fontId="35"/>
  </si>
  <si>
    <t>主将</t>
    <rPh sb="0" eb="2">
      <t>シュショウ</t>
    </rPh>
    <phoneticPr fontId="35"/>
  </si>
  <si>
    <t>大分商業</t>
    <rPh sb="0" eb="2">
      <t>オオイタ</t>
    </rPh>
    <rPh sb="2" eb="3">
      <t>ショウ</t>
    </rPh>
    <rPh sb="3" eb="4">
      <t>ギョウ</t>
    </rPh>
    <phoneticPr fontId="35"/>
  </si>
  <si>
    <t>マネージャー</t>
    <phoneticPr fontId="35"/>
  </si>
  <si>
    <t>芸術緑丘</t>
    <rPh sb="0" eb="2">
      <t>ゲイジュツ</t>
    </rPh>
    <rPh sb="2" eb="3">
      <t>ミドリ</t>
    </rPh>
    <rPh sb="3" eb="4">
      <t>オカ</t>
    </rPh>
    <phoneticPr fontId="35"/>
  </si>
  <si>
    <t>双国校</t>
    <rPh sb="0" eb="1">
      <t>ソウ</t>
    </rPh>
    <rPh sb="1" eb="2">
      <t>コク</t>
    </rPh>
    <rPh sb="2" eb="3">
      <t>コウ</t>
    </rPh>
    <phoneticPr fontId="35"/>
  </si>
  <si>
    <t>※姓と名の間はスペースなし。</t>
    <phoneticPr fontId="35"/>
  </si>
  <si>
    <t>別府鶴見丘</t>
    <rPh sb="0" eb="2">
      <t>ベップ</t>
    </rPh>
    <rPh sb="2" eb="4">
      <t>ツルミ</t>
    </rPh>
    <rPh sb="4" eb="5">
      <t>オカ</t>
    </rPh>
    <phoneticPr fontId="35"/>
  </si>
  <si>
    <t>耶馬渓校</t>
    <rPh sb="0" eb="3">
      <t>ヤバケイ</t>
    </rPh>
    <rPh sb="3" eb="4">
      <t>コウ</t>
    </rPh>
    <phoneticPr fontId="35"/>
  </si>
  <si>
    <t>※ただし、それぞれが1文字の場合は1つスペースを入力してください。</t>
    <phoneticPr fontId="35"/>
  </si>
  <si>
    <t>久住校</t>
    <rPh sb="0" eb="2">
      <t>クジュウ</t>
    </rPh>
    <rPh sb="2" eb="3">
      <t>コウ</t>
    </rPh>
    <phoneticPr fontId="35"/>
  </si>
  <si>
    <t>別府羽室台</t>
    <rPh sb="0" eb="2">
      <t>ベップ</t>
    </rPh>
    <rPh sb="2" eb="4">
      <t>ハムロ</t>
    </rPh>
    <rPh sb="4" eb="5">
      <t>ダイ</t>
    </rPh>
    <phoneticPr fontId="35"/>
  </si>
  <si>
    <t>選手</t>
    <rPh sb="0" eb="2">
      <t>センシュ</t>
    </rPh>
    <phoneticPr fontId="35"/>
  </si>
  <si>
    <t>※背番号は昇順で上から。行を開けずに入力してください。</t>
    <rPh sb="1" eb="4">
      <t>セバンゴウ</t>
    </rPh>
    <rPh sb="5" eb="7">
      <t>ショウジュン</t>
    </rPh>
    <rPh sb="8" eb="9">
      <t>ウエ</t>
    </rPh>
    <rPh sb="12" eb="13">
      <t>ギョウ</t>
    </rPh>
    <rPh sb="14" eb="15">
      <t>ア</t>
    </rPh>
    <rPh sb="18" eb="20">
      <t>ニュウリョク</t>
    </rPh>
    <phoneticPr fontId="35"/>
  </si>
  <si>
    <t>別府商業</t>
    <rPh sb="0" eb="2">
      <t>ベップ</t>
    </rPh>
    <rPh sb="2" eb="4">
      <t>ショウギョウ</t>
    </rPh>
    <phoneticPr fontId="35"/>
  </si>
  <si>
    <t>背番号</t>
    <rPh sb="0" eb="3">
      <t>セバンゴウ</t>
    </rPh>
    <phoneticPr fontId="35"/>
  </si>
  <si>
    <t>氏　　名</t>
    <rPh sb="0" eb="1">
      <t>シ</t>
    </rPh>
    <rPh sb="3" eb="4">
      <t>メイ</t>
    </rPh>
    <phoneticPr fontId="35"/>
  </si>
  <si>
    <t>学年</t>
    <rPh sb="0" eb="2">
      <t>ガクネン</t>
    </rPh>
    <phoneticPr fontId="35"/>
  </si>
  <si>
    <t>身長</t>
    <rPh sb="0" eb="2">
      <t>シンチョウ</t>
    </rPh>
    <phoneticPr fontId="35"/>
  </si>
  <si>
    <t>最高到達点</t>
    <rPh sb="0" eb="2">
      <t>サイコウ</t>
    </rPh>
    <rPh sb="2" eb="4">
      <t>トウタツ</t>
    </rPh>
    <rPh sb="4" eb="5">
      <t>テン</t>
    </rPh>
    <phoneticPr fontId="35"/>
  </si>
  <si>
    <t>JVAﾒﾝﾊﾞｰID</t>
    <phoneticPr fontId="35"/>
  </si>
  <si>
    <t>中津東</t>
    <rPh sb="0" eb="2">
      <t>ナカツ</t>
    </rPh>
    <rPh sb="2" eb="3">
      <t>ヒガシ</t>
    </rPh>
    <phoneticPr fontId="35"/>
  </si>
  <si>
    <t>中津南</t>
    <rPh sb="0" eb="2">
      <t>ナカツ</t>
    </rPh>
    <rPh sb="2" eb="3">
      <t>ミナミ</t>
    </rPh>
    <phoneticPr fontId="35"/>
  </si>
  <si>
    <t>中津北</t>
    <rPh sb="0" eb="2">
      <t>ナカツ</t>
    </rPh>
    <rPh sb="2" eb="3">
      <t>キタ</t>
    </rPh>
    <phoneticPr fontId="35"/>
  </si>
  <si>
    <t>日田</t>
    <rPh sb="0" eb="2">
      <t>ヒタ</t>
    </rPh>
    <phoneticPr fontId="35"/>
  </si>
  <si>
    <t>日田三隈</t>
    <rPh sb="0" eb="2">
      <t>ヒタ</t>
    </rPh>
    <rPh sb="2" eb="3">
      <t>ミ</t>
    </rPh>
    <rPh sb="3" eb="4">
      <t>クマ</t>
    </rPh>
    <phoneticPr fontId="35"/>
  </si>
  <si>
    <t>日田林工</t>
    <rPh sb="0" eb="2">
      <t>ヒタ</t>
    </rPh>
    <rPh sb="2" eb="3">
      <t>リン</t>
    </rPh>
    <rPh sb="3" eb="4">
      <t>コウ</t>
    </rPh>
    <phoneticPr fontId="35"/>
  </si>
  <si>
    <t>佐伯鶴城</t>
    <rPh sb="0" eb="2">
      <t>サイキ</t>
    </rPh>
    <rPh sb="2" eb="3">
      <t>ツル</t>
    </rPh>
    <rPh sb="3" eb="4">
      <t>シロ</t>
    </rPh>
    <phoneticPr fontId="35"/>
  </si>
  <si>
    <t>佐伯豊南</t>
    <rPh sb="0" eb="2">
      <t>サイキ</t>
    </rPh>
    <rPh sb="2" eb="4">
      <t>ホウナン</t>
    </rPh>
    <phoneticPr fontId="35"/>
  </si>
  <si>
    <t>臼杵</t>
    <rPh sb="0" eb="2">
      <t>ウスキ</t>
    </rPh>
    <phoneticPr fontId="35"/>
  </si>
  <si>
    <t>津久見</t>
    <rPh sb="0" eb="3">
      <t>ツクミ</t>
    </rPh>
    <phoneticPr fontId="35"/>
  </si>
  <si>
    <t>竹田</t>
    <rPh sb="0" eb="2">
      <t>タケタ</t>
    </rPh>
    <phoneticPr fontId="35"/>
  </si>
  <si>
    <t>三重総合</t>
    <rPh sb="0" eb="2">
      <t>ミエ</t>
    </rPh>
    <rPh sb="2" eb="4">
      <t>ソウゴウ</t>
    </rPh>
    <phoneticPr fontId="35"/>
  </si>
  <si>
    <t>高田</t>
    <rPh sb="0" eb="2">
      <t>タカダ</t>
    </rPh>
    <phoneticPr fontId="35"/>
  </si>
  <si>
    <t>杵築</t>
    <rPh sb="0" eb="2">
      <t>キツキ</t>
    </rPh>
    <phoneticPr fontId="35"/>
  </si>
  <si>
    <t>氏名入力例→</t>
    <rPh sb="0" eb="2">
      <t>シメイ</t>
    </rPh>
    <rPh sb="2" eb="4">
      <t>ニュウリョク</t>
    </rPh>
    <rPh sb="4" eb="5">
      <t>レイ</t>
    </rPh>
    <phoneticPr fontId="35"/>
  </si>
  <si>
    <t>2～3文字はスペース2つ（例：姓姓□□名　または　姓□□名名）</t>
    <rPh sb="3" eb="5">
      <t>モジ</t>
    </rPh>
    <rPh sb="13" eb="14">
      <t>レイ</t>
    </rPh>
    <rPh sb="15" eb="16">
      <t>セイ</t>
    </rPh>
    <rPh sb="16" eb="17">
      <t>セイ</t>
    </rPh>
    <rPh sb="19" eb="20">
      <t>メイ</t>
    </rPh>
    <rPh sb="25" eb="26">
      <t>セイ</t>
    </rPh>
    <rPh sb="28" eb="29">
      <t>メイ</t>
    </rPh>
    <rPh sb="29" eb="30">
      <t>メイ</t>
    </rPh>
    <phoneticPr fontId="35"/>
  </si>
  <si>
    <t>4～5文字はスペース1つ（例：姓姓□名名　または　姓□名名名）</t>
    <rPh sb="3" eb="5">
      <t>モジ</t>
    </rPh>
    <rPh sb="13" eb="14">
      <t>レイ</t>
    </rPh>
    <rPh sb="15" eb="16">
      <t>セイ</t>
    </rPh>
    <rPh sb="16" eb="17">
      <t>セイ</t>
    </rPh>
    <rPh sb="18" eb="19">
      <t>メイ</t>
    </rPh>
    <rPh sb="19" eb="20">
      <t>メイ</t>
    </rPh>
    <rPh sb="25" eb="26">
      <t>セイ</t>
    </rPh>
    <rPh sb="27" eb="28">
      <t>メイ</t>
    </rPh>
    <rPh sb="28" eb="29">
      <t>メイ</t>
    </rPh>
    <rPh sb="29" eb="30">
      <t>メイ</t>
    </rPh>
    <phoneticPr fontId="35"/>
  </si>
  <si>
    <t>安心院</t>
    <rPh sb="0" eb="3">
      <t>アジム</t>
    </rPh>
    <phoneticPr fontId="35"/>
  </si>
  <si>
    <t>6文字以上はスペースなし</t>
    <rPh sb="1" eb="3">
      <t>モジ</t>
    </rPh>
    <rPh sb="3" eb="5">
      <t>イジョウ</t>
    </rPh>
    <phoneticPr fontId="35"/>
  </si>
  <si>
    <t>宇佐</t>
    <rPh sb="0" eb="2">
      <t>ウサ</t>
    </rPh>
    <phoneticPr fontId="35"/>
  </si>
  <si>
    <t>岩田</t>
    <rPh sb="0" eb="2">
      <t>イワタ</t>
    </rPh>
    <phoneticPr fontId="35"/>
  </si>
  <si>
    <t>福徳学院</t>
    <rPh sb="0" eb="2">
      <t>フクトク</t>
    </rPh>
    <rPh sb="2" eb="4">
      <t>ガクイン</t>
    </rPh>
    <phoneticPr fontId="35"/>
  </si>
  <si>
    <t>楊志館</t>
    <rPh sb="0" eb="1">
      <t>ヨウ</t>
    </rPh>
    <rPh sb="1" eb="2">
      <t>シ</t>
    </rPh>
    <rPh sb="2" eb="3">
      <t>カン</t>
    </rPh>
    <phoneticPr fontId="35"/>
  </si>
  <si>
    <t>大分東明</t>
    <rPh sb="0" eb="2">
      <t>オオイタ</t>
    </rPh>
    <rPh sb="2" eb="4">
      <t>トウメイ</t>
    </rPh>
    <phoneticPr fontId="35"/>
  </si>
  <si>
    <t>大分国際情報</t>
    <rPh sb="0" eb="2">
      <t>オオイタ</t>
    </rPh>
    <rPh sb="2" eb="4">
      <t>コクサイ</t>
    </rPh>
    <rPh sb="4" eb="6">
      <t>ジョウホウ</t>
    </rPh>
    <phoneticPr fontId="35"/>
  </si>
  <si>
    <t>別府溝部学園</t>
    <rPh sb="0" eb="2">
      <t>ベップ</t>
    </rPh>
    <rPh sb="2" eb="4">
      <t>ミゾベ</t>
    </rPh>
    <rPh sb="4" eb="6">
      <t>ガクエン</t>
    </rPh>
    <phoneticPr fontId="35"/>
  </si>
  <si>
    <t>東九州龍谷</t>
    <rPh sb="0" eb="1">
      <t>ヒガシ</t>
    </rPh>
    <rPh sb="1" eb="3">
      <t>キュウシュウ</t>
    </rPh>
    <rPh sb="3" eb="5">
      <t>リュウコク</t>
    </rPh>
    <phoneticPr fontId="35"/>
  </si>
  <si>
    <t>昭和学園</t>
    <rPh sb="0" eb="2">
      <t>ショウワ</t>
    </rPh>
    <rPh sb="2" eb="4">
      <t>ガクエン</t>
    </rPh>
    <phoneticPr fontId="35"/>
  </si>
  <si>
    <t>藤蔭</t>
    <rPh sb="0" eb="1">
      <t>トウ</t>
    </rPh>
    <rPh sb="1" eb="2">
      <t>イン</t>
    </rPh>
    <phoneticPr fontId="35"/>
  </si>
  <si>
    <t>日本文理大学附属</t>
    <rPh sb="0" eb="2">
      <t>ニホン</t>
    </rPh>
    <rPh sb="2" eb="4">
      <t>ブンリ</t>
    </rPh>
    <rPh sb="4" eb="6">
      <t>ダイガク</t>
    </rPh>
    <rPh sb="6" eb="8">
      <t>フゾク</t>
    </rPh>
    <phoneticPr fontId="35"/>
  </si>
  <si>
    <t>柳ヶ浦</t>
    <rPh sb="0" eb="3">
      <t>ヤナギガウラ</t>
    </rPh>
    <phoneticPr fontId="35"/>
  </si>
  <si>
    <t>↓西暦で入力</t>
    <rPh sb="1" eb="3">
      <t>セイレキ</t>
    </rPh>
    <rPh sb="4" eb="6">
      <t>ニュウリョク</t>
    </rPh>
    <phoneticPr fontId="21"/>
  </si>
  <si>
    <t>備考</t>
    <rPh sb="0" eb="2">
      <t>ビコウ</t>
    </rPh>
    <phoneticPr fontId="21"/>
  </si>
  <si>
    <t>※　主将は「備考」に表示</t>
    <rPh sb="2" eb="4">
      <t>シュショウ</t>
    </rPh>
    <rPh sb="6" eb="8">
      <t>ビコウ</t>
    </rPh>
    <rPh sb="10" eb="12">
      <t>ヒョウジ</t>
    </rPh>
    <phoneticPr fontId="21"/>
  </si>
  <si>
    <t>番号</t>
    <rPh sb="0" eb="2">
      <t>バンゴウ</t>
    </rPh>
    <phoneticPr fontId="21"/>
  </si>
  <si>
    <t>氏名</t>
    <rPh sb="0" eb="2">
      <t>シメイ</t>
    </rPh>
    <phoneticPr fontId="21"/>
  </si>
  <si>
    <t>最高
到達点</t>
    <rPh sb="0" eb="2">
      <t>サイコウ</t>
    </rPh>
    <rPh sb="3" eb="5">
      <t>トウタツ</t>
    </rPh>
    <rPh sb="5" eb="6">
      <t>テン</t>
    </rPh>
    <phoneticPr fontId="21"/>
  </si>
  <si>
    <t>監督：</t>
    <phoneticPr fontId="21"/>
  </si>
  <si>
    <t>校章が入ります</t>
    <rPh sb="0" eb="2">
      <t>コウショウ</t>
    </rPh>
    <rPh sb="3" eb="4">
      <t>ハイ</t>
    </rPh>
    <phoneticPr fontId="21"/>
  </si>
  <si>
    <t>大分南</t>
    <rPh sb="0" eb="2">
      <t>オオイタ</t>
    </rPh>
    <rPh sb="2" eb="3">
      <t>ミナミ</t>
    </rPh>
    <phoneticPr fontId="35"/>
  </si>
  <si>
    <t>宇佐産業科学</t>
    <rPh sb="0" eb="2">
      <t>ウサ</t>
    </rPh>
    <rPh sb="2" eb="4">
      <t>サンギョウ</t>
    </rPh>
    <rPh sb="4" eb="6">
      <t>カガク</t>
    </rPh>
    <phoneticPr fontId="35"/>
  </si>
  <si>
    <t>由布</t>
    <rPh sb="0" eb="2">
      <t>ユフ</t>
    </rPh>
    <phoneticPr fontId="35"/>
  </si>
  <si>
    <t>国東</t>
    <rPh sb="0" eb="2">
      <t>クニサキ</t>
    </rPh>
    <phoneticPr fontId="35"/>
  </si>
  <si>
    <t>(NO．5-1）</t>
    <phoneticPr fontId="21"/>
  </si>
  <si>
    <t>校長</t>
    <rPh sb="0" eb="2">
      <t>コウチョウ</t>
    </rPh>
    <phoneticPr fontId="21"/>
  </si>
  <si>
    <t>副校長</t>
    <rPh sb="0" eb="3">
      <t>フクコウチョウ</t>
    </rPh>
    <phoneticPr fontId="21"/>
  </si>
  <si>
    <t>教頭</t>
    <rPh sb="0" eb="2">
      <t>キョウトウ</t>
    </rPh>
    <phoneticPr fontId="21"/>
  </si>
  <si>
    <t>外部指導者</t>
    <rPh sb="0" eb="2">
      <t>ガイブ</t>
    </rPh>
    <rPh sb="2" eb="5">
      <t>シドウシャ</t>
    </rPh>
    <phoneticPr fontId="35"/>
  </si>
  <si>
    <t>加盟校</t>
    <rPh sb="0" eb="3">
      <t>カメイコウ</t>
    </rPh>
    <phoneticPr fontId="21"/>
  </si>
  <si>
    <t>非加盟校</t>
    <rPh sb="0" eb="1">
      <t>ヒ</t>
    </rPh>
    <rPh sb="1" eb="4">
      <t>カメイコウ</t>
    </rPh>
    <phoneticPr fontId="21"/>
  </si>
  <si>
    <t>高体連</t>
    <rPh sb="0" eb="1">
      <t>コウ</t>
    </rPh>
    <rPh sb="1" eb="2">
      <t>タイ</t>
    </rPh>
    <rPh sb="2" eb="3">
      <t>レン</t>
    </rPh>
    <phoneticPr fontId="21"/>
  </si>
  <si>
    <t>※選手欄は直接入力をお願いします。また、他のデータからコピー＆ペーストされる場合は「値」でお願いします。</t>
    <rPh sb="1" eb="3">
      <t>センシュ</t>
    </rPh>
    <rPh sb="3" eb="4">
      <t>ラン</t>
    </rPh>
    <rPh sb="5" eb="7">
      <t>チョクセツ</t>
    </rPh>
    <rPh sb="7" eb="9">
      <t>ニュウリョク</t>
    </rPh>
    <rPh sb="11" eb="12">
      <t>ネガ</t>
    </rPh>
    <rPh sb="20" eb="21">
      <t>タ</t>
    </rPh>
    <rPh sb="38" eb="40">
      <t>バアイ</t>
    </rPh>
    <rPh sb="42" eb="43">
      <t>アタイ</t>
    </rPh>
    <rPh sb="46" eb="47">
      <t>ネガ</t>
    </rPh>
    <phoneticPr fontId="21"/>
  </si>
  <si>
    <t>コーチ</t>
    <phoneticPr fontId="35"/>
  </si>
  <si>
    <t>このシートをプリントアウトしてご利用ください。</t>
    <rPh sb="16" eb="18">
      <t>リヨウ</t>
    </rPh>
    <phoneticPr fontId="21"/>
  </si>
  <si>
    <t>このシートはプログラム掲載に使用します。プリントアウトする必要はありません。</t>
    <rPh sb="11" eb="13">
      <t>ケイサイ</t>
    </rPh>
    <rPh sb="14" eb="16">
      <t>シヨウ</t>
    </rPh>
    <rPh sb="29" eb="31">
      <t>ヒツヨウ</t>
    </rPh>
    <phoneticPr fontId="21"/>
  </si>
  <si>
    <t>このページは入力専用シートです。プリントアウトして利用することはありません。</t>
    <rPh sb="6" eb="8">
      <t>ニュウリョク</t>
    </rPh>
    <rPh sb="8" eb="10">
      <t>センヨウ</t>
    </rPh>
    <rPh sb="25" eb="27">
      <t>リヨウ</t>
    </rPh>
    <phoneticPr fontId="21"/>
  </si>
  <si>
    <t>ｺｰﾁ名</t>
    <rPh sb="3" eb="4">
      <t>メイ</t>
    </rPh>
    <phoneticPr fontId="21"/>
  </si>
  <si>
    <t>総合体育大会　バレーボール競技大会参加申込書</t>
    <rPh sb="0" eb="2">
      <t>ソウゴウ</t>
    </rPh>
    <rPh sb="2" eb="4">
      <t>タイイク</t>
    </rPh>
    <rPh sb="4" eb="6">
      <t>タイカイ</t>
    </rPh>
    <phoneticPr fontId="21"/>
  </si>
  <si>
    <t>（監督の緊急連絡先電話番号）</t>
    <rPh sb="1" eb="3">
      <t>カントク</t>
    </rPh>
    <rPh sb="4" eb="6">
      <t>キンキュウ</t>
    </rPh>
    <rPh sb="6" eb="9">
      <t>レンラクサキ</t>
    </rPh>
    <rPh sb="9" eb="11">
      <t>デンワ</t>
    </rPh>
    <rPh sb="11" eb="13">
      <t>バンゴウ</t>
    </rPh>
    <phoneticPr fontId="21"/>
  </si>
  <si>
    <t>西暦</t>
    <rPh sb="0" eb="2">
      <t>セイレキ</t>
    </rPh>
    <phoneticPr fontId="21"/>
  </si>
  <si>
    <t>平成</t>
    <rPh sb="0" eb="2">
      <t>ヘイセイ</t>
    </rPh>
    <phoneticPr fontId="21"/>
  </si>
  <si>
    <t>※マネージャーは生徒のみ</t>
    <rPh sb="8" eb="10">
      <t>セイト</t>
    </rPh>
    <phoneticPr fontId="21"/>
  </si>
  <si>
    <t>※コーチは生徒不可</t>
    <rPh sb="5" eb="7">
      <t>セイト</t>
    </rPh>
    <rPh sb="7" eb="9">
      <t>フカ</t>
    </rPh>
    <phoneticPr fontId="21"/>
  </si>
  <si>
    <t>日出総合</t>
    <rPh sb="0" eb="2">
      <t>ヒジ</t>
    </rPh>
    <rPh sb="2" eb="4">
      <t>ソウゴウ</t>
    </rPh>
    <phoneticPr fontId="21"/>
  </si>
  <si>
    <t>　　　↓リストに無い場合は直接入力してください。</t>
    <rPh sb="8" eb="9">
      <t>ナ</t>
    </rPh>
    <rPh sb="10" eb="12">
      <t>バアイ</t>
    </rPh>
    <rPh sb="13" eb="15">
      <t>チョクセツ</t>
    </rPh>
    <rPh sb="15" eb="17">
      <t>ニュウリョク</t>
    </rPh>
    <phoneticPr fontId="21"/>
  </si>
  <si>
    <t>監督緊急連絡先（携帯）</t>
    <rPh sb="0" eb="2">
      <t>カントク</t>
    </rPh>
    <rPh sb="2" eb="4">
      <t>キンキュウ</t>
    </rPh>
    <rPh sb="4" eb="7">
      <t>レンラクサキ</t>
    </rPh>
    <rPh sb="8" eb="10">
      <t>ケイタイ</t>
    </rPh>
    <phoneticPr fontId="21"/>
  </si>
  <si>
    <t>玖珠美山</t>
    <rPh sb="0" eb="2">
      <t>クス</t>
    </rPh>
    <rPh sb="2" eb="4">
      <t>ミヤマ</t>
    </rPh>
    <phoneticPr fontId="35"/>
  </si>
  <si>
    <t>大分</t>
    <rPh sb="0" eb="2">
      <t>オオイタ</t>
    </rPh>
    <phoneticPr fontId="21"/>
  </si>
  <si>
    <t>別府翔青</t>
    <rPh sb="0" eb="2">
      <t>ベップ</t>
    </rPh>
    <rPh sb="2" eb="3">
      <t>セイショウ</t>
    </rPh>
    <rPh sb="3" eb="4">
      <t>セイ</t>
    </rPh>
    <phoneticPr fontId="35"/>
  </si>
  <si>
    <t>生徒</t>
    <rPh sb="0" eb="2">
      <t>セイト</t>
    </rPh>
    <phoneticPr fontId="21"/>
  </si>
  <si>
    <t>令和７年度大分県高等学校</t>
    <rPh sb="0" eb="2">
      <t>レイワ</t>
    </rPh>
    <rPh sb="5" eb="8">
      <t>オオイタケン</t>
    </rPh>
    <rPh sb="8" eb="10">
      <t>コウトウ</t>
    </rPh>
    <rPh sb="10" eb="12">
      <t>ガッコウ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</si>
</sst>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"/>
    <numFmt numFmtId="177" formatCode="[&lt;=999]000;[&lt;=9999]000\-00;000\-0000"/>
    <numFmt numFmtId="178" formatCode="[$-411]ggge&quot;年&quot;m&quot;月&quot;d&quot;日&quot;;@"/>
    <numFmt numFmtId="179" formatCode="0_);[Red]\(0\)"/>
    <numFmt numFmtId="180" formatCode="0_ "/>
  </numFmts>
  <fonts count="5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24"/>
      <name val="HGS行書体"/>
      <family val="4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26"/>
      <name val="HGS行書体"/>
      <family val="4"/>
      <charset val="128"/>
    </font>
    <font>
      <sz val="48"/>
      <name val="HGS行書体"/>
      <family val="4"/>
      <charset val="128"/>
    </font>
    <font>
      <sz val="22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208">
    <xf numFmtId="0" fontId="0" fillId="0" borderId="0" xfId="0"/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0" xfId="0" applyFont="1" applyAlignment="1">
      <alignment horizontal="left" vertical="center" indent="3"/>
    </xf>
    <xf numFmtId="0" fontId="19" fillId="0" borderId="16" xfId="0" applyFont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17" xfId="0" applyFont="1" applyBorder="1" applyAlignment="1">
      <alignment vertical="center" shrinkToFit="1"/>
    </xf>
    <xf numFmtId="0" fontId="29" fillId="0" borderId="18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4" fillId="0" borderId="19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4" fillId="0" borderId="16" xfId="0" applyFont="1" applyBorder="1" applyAlignment="1">
      <alignment vertical="center" shrinkToFit="1"/>
    </xf>
    <xf numFmtId="0" fontId="34" fillId="0" borderId="16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0" fillId="25" borderId="20" xfId="0" applyFill="1" applyBorder="1" applyAlignment="1" applyProtection="1">
      <alignment horizontal="center" vertical="center" shrinkToFit="1"/>
      <protection locked="0"/>
    </xf>
    <xf numFmtId="0" fontId="0" fillId="25" borderId="22" xfId="0" applyFill="1" applyBorder="1" applyAlignment="1" applyProtection="1">
      <alignment vertical="center" shrinkToFit="1"/>
      <protection locked="0"/>
    </xf>
    <xf numFmtId="0" fontId="0" fillId="25" borderId="23" xfId="0" applyFill="1" applyBorder="1" applyAlignment="1" applyProtection="1">
      <alignment horizontal="center" vertical="center"/>
      <protection locked="0"/>
    </xf>
    <xf numFmtId="0" fontId="0" fillId="25" borderId="23" xfId="0" applyFill="1" applyBorder="1" applyAlignment="1" applyProtection="1">
      <alignment vertical="center"/>
      <protection locked="0"/>
    </xf>
    <xf numFmtId="177" fontId="0" fillId="25" borderId="24" xfId="0" applyNumberFormat="1" applyFill="1" applyBorder="1" applyAlignment="1" applyProtection="1">
      <alignment horizontal="left" vertical="center"/>
      <protection locked="0"/>
    </xf>
    <xf numFmtId="0" fontId="0" fillId="25" borderId="25" xfId="0" applyFill="1" applyBorder="1" applyAlignment="1" applyProtection="1">
      <alignment vertical="center"/>
      <protection locked="0"/>
    </xf>
    <xf numFmtId="0" fontId="0" fillId="25" borderId="23" xfId="0" applyFill="1" applyBorder="1" applyAlignment="1" applyProtection="1">
      <alignment horizontal="center" vertical="center" wrapText="1"/>
      <protection locked="0"/>
    </xf>
    <xf numFmtId="0" fontId="0" fillId="25" borderId="20" xfId="0" applyFill="1" applyBorder="1" applyAlignment="1" applyProtection="1">
      <alignment vertical="center"/>
      <protection locked="0"/>
    </xf>
    <xf numFmtId="0" fontId="0" fillId="25" borderId="21" xfId="0" applyFill="1" applyBorder="1" applyAlignment="1" applyProtection="1">
      <alignment vertical="center"/>
      <protection locked="0"/>
    </xf>
    <xf numFmtId="0" fontId="0" fillId="25" borderId="22" xfId="0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vertical="center" textRotation="255"/>
    </xf>
    <xf numFmtId="0" fontId="24" fillId="0" borderId="21" xfId="0" applyFont="1" applyBorder="1" applyAlignment="1">
      <alignment horizontal="center" vertical="center" shrinkToFit="1"/>
    </xf>
    <xf numFmtId="14" fontId="0" fillId="25" borderId="26" xfId="0" applyNumberForma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7" fillId="0" borderId="0" xfId="28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38" fillId="0" borderId="0" xfId="0" applyFont="1" applyBorder="1" applyAlignment="1" applyProtection="1">
      <alignment horizontal="distributed" vertical="center"/>
    </xf>
    <xf numFmtId="0" fontId="41" fillId="0" borderId="0" xfId="0" applyFont="1" applyBorder="1" applyAlignment="1" applyProtection="1">
      <alignment horizontal="right" vertical="center"/>
    </xf>
    <xf numFmtId="0" fontId="41" fillId="0" borderId="15" xfId="0" applyFont="1" applyBorder="1" applyAlignment="1" applyProtection="1">
      <alignment horizontal="right" vertical="center"/>
    </xf>
    <xf numFmtId="0" fontId="39" fillId="0" borderId="0" xfId="0" applyFont="1" applyProtection="1"/>
    <xf numFmtId="0" fontId="40" fillId="0" borderId="1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right" vertical="center"/>
    </xf>
    <xf numFmtId="0" fontId="48" fillId="0" borderId="0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 wrapText="1"/>
    </xf>
    <xf numFmtId="0" fontId="48" fillId="0" borderId="0" xfId="0" applyFont="1" applyFill="1" applyAlignment="1" applyProtection="1">
      <alignment vertical="center"/>
    </xf>
    <xf numFmtId="0" fontId="49" fillId="0" borderId="0" xfId="0" applyFont="1" applyFill="1" applyAlignment="1" applyProtection="1">
      <alignment horizontal="righ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48" fillId="0" borderId="0" xfId="0" applyFont="1" applyFill="1" applyAlignment="1" applyProtection="1">
      <alignment vertical="center" shrinkToFit="1"/>
    </xf>
    <xf numFmtId="0" fontId="43" fillId="0" borderId="20" xfId="0" applyFont="1" applyBorder="1" applyAlignment="1" applyProtection="1">
      <alignment horizontal="center" vertical="center"/>
    </xf>
    <xf numFmtId="0" fontId="43" fillId="0" borderId="29" xfId="0" applyFont="1" applyBorder="1" applyAlignment="1" applyProtection="1">
      <alignment vertical="center"/>
    </xf>
    <xf numFmtId="0" fontId="43" fillId="0" borderId="21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horizontal="center" vertical="center"/>
    </xf>
    <xf numFmtId="0" fontId="43" fillId="0" borderId="0" xfId="0" applyFont="1" applyProtection="1"/>
    <xf numFmtId="0" fontId="24" fillId="0" borderId="3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49" fillId="0" borderId="0" xfId="0" applyFont="1" applyFill="1" applyAlignment="1" applyProtection="1">
      <alignment vertical="center"/>
    </xf>
    <xf numFmtId="0" fontId="47" fillId="0" borderId="0" xfId="0" applyFont="1" applyFill="1" applyAlignment="1" applyProtection="1">
      <alignment horizontal="center" vertical="center"/>
    </xf>
    <xf numFmtId="0" fontId="24" fillId="0" borderId="33" xfId="0" applyFont="1" applyBorder="1" applyAlignment="1">
      <alignment vertical="center" textRotation="255"/>
    </xf>
    <xf numFmtId="0" fontId="0" fillId="0" borderId="34" xfId="0" applyFill="1" applyBorder="1" applyAlignment="1" applyProtection="1">
      <alignment horizontal="center" vertical="center"/>
    </xf>
    <xf numFmtId="179" fontId="0" fillId="0" borderId="34" xfId="0" applyNumberForma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50" fillId="27" borderId="0" xfId="0" applyFont="1" applyFill="1" applyAlignment="1" applyProtection="1">
      <alignment vertical="center"/>
    </xf>
    <xf numFmtId="0" fontId="51" fillId="27" borderId="0" xfId="0" applyFont="1" applyFill="1" applyAlignment="1" applyProtection="1">
      <alignment vertical="center"/>
    </xf>
    <xf numFmtId="0" fontId="52" fillId="0" borderId="0" xfId="0" applyFont="1" applyFill="1" applyAlignment="1" applyProtection="1">
      <alignment horizontal="left" vertical="center"/>
    </xf>
    <xf numFmtId="0" fontId="0" fillId="0" borderId="35" xfId="0" applyFill="1" applyBorder="1" applyAlignment="1" applyProtection="1">
      <alignment horizontal="center" vertical="center" wrapText="1"/>
    </xf>
    <xf numFmtId="0" fontId="24" fillId="0" borderId="28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180" fontId="0" fillId="25" borderId="22" xfId="0" applyNumberFormat="1" applyFill="1" applyBorder="1" applyAlignment="1" applyProtection="1">
      <alignment horizontal="center" vertical="center"/>
      <protection locked="0"/>
    </xf>
    <xf numFmtId="0" fontId="0" fillId="25" borderId="36" xfId="0" applyFill="1" applyBorder="1" applyAlignment="1" applyProtection="1">
      <alignment horizontal="left" vertical="center"/>
      <protection locked="0"/>
    </xf>
    <xf numFmtId="0" fontId="0" fillId="25" borderId="29" xfId="0" applyFill="1" applyBorder="1" applyAlignment="1" applyProtection="1">
      <alignment horizontal="left" vertical="center"/>
      <protection locked="0"/>
    </xf>
    <xf numFmtId="0" fontId="0" fillId="25" borderId="37" xfId="0" applyFill="1" applyBorder="1" applyAlignment="1" applyProtection="1">
      <alignment horizontal="left" vertical="center"/>
      <protection locked="0"/>
    </xf>
    <xf numFmtId="0" fontId="47" fillId="26" borderId="0" xfId="0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right" vertical="center" wrapText="1"/>
    </xf>
    <xf numFmtId="0" fontId="0" fillId="0" borderId="15" xfId="0" applyFill="1" applyBorder="1" applyAlignment="1" applyProtection="1">
      <alignment horizontal="right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14" fontId="24" fillId="0" borderId="50" xfId="0" applyNumberFormat="1" applyFont="1" applyBorder="1" applyAlignment="1">
      <alignment horizontal="center" vertical="center" shrinkToFit="1"/>
    </xf>
    <xf numFmtId="14" fontId="24" fillId="0" borderId="28" xfId="0" applyNumberFormat="1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176" fontId="28" fillId="0" borderId="0" xfId="0" applyNumberFormat="1" applyFont="1" applyBorder="1" applyAlignment="1">
      <alignment horizontal="center" vertical="center" shrinkToFit="1"/>
    </xf>
    <xf numFmtId="38" fontId="28" fillId="0" borderId="17" xfId="34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26" xfId="0" applyNumberFormat="1" applyFont="1" applyBorder="1" applyAlignment="1">
      <alignment horizontal="left" vertical="center" indent="1" shrinkToFit="1"/>
    </xf>
    <xf numFmtId="0" fontId="24" fillId="0" borderId="29" xfId="0" applyNumberFormat="1" applyFont="1" applyBorder="1" applyAlignment="1">
      <alignment horizontal="left" vertical="center" indent="1" shrinkToFit="1"/>
    </xf>
    <xf numFmtId="0" fontId="24" fillId="0" borderId="49" xfId="0" applyNumberFormat="1" applyFont="1" applyBorder="1" applyAlignment="1">
      <alignment horizontal="left" vertical="center" indent="1" shrinkToFit="1"/>
    </xf>
    <xf numFmtId="0" fontId="24" fillId="0" borderId="26" xfId="0" applyNumberFormat="1" applyFont="1" applyBorder="1" applyAlignment="1">
      <alignment horizontal="left" vertical="center" indent="1"/>
    </xf>
    <xf numFmtId="0" fontId="24" fillId="0" borderId="29" xfId="0" applyNumberFormat="1" applyFont="1" applyBorder="1" applyAlignment="1">
      <alignment horizontal="left" vertical="center" indent="1"/>
    </xf>
    <xf numFmtId="0" fontId="24" fillId="0" borderId="49" xfId="0" applyNumberFormat="1" applyFont="1" applyBorder="1" applyAlignment="1">
      <alignment horizontal="left" vertical="center" indent="1"/>
    </xf>
    <xf numFmtId="0" fontId="24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36" xfId="0" applyNumberFormat="1" applyFont="1" applyBorder="1" applyAlignment="1">
      <alignment horizontal="center" vertical="center"/>
    </xf>
    <xf numFmtId="0" fontId="24" fillId="0" borderId="49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14" fontId="24" fillId="0" borderId="47" xfId="0" applyNumberFormat="1" applyFont="1" applyBorder="1" applyAlignment="1">
      <alignment horizontal="center" vertical="center" shrinkToFit="1"/>
    </xf>
    <xf numFmtId="14" fontId="24" fillId="0" borderId="27" xfId="0" applyNumberFormat="1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14" fontId="24" fillId="0" borderId="54" xfId="0" applyNumberFormat="1" applyFont="1" applyBorder="1" applyAlignment="1">
      <alignment horizontal="center" vertical="center" shrinkToFit="1"/>
    </xf>
    <xf numFmtId="14" fontId="24" fillId="0" borderId="17" xfId="0" applyNumberFormat="1" applyFont="1" applyBorder="1" applyAlignment="1">
      <alignment horizontal="center" vertical="center" shrinkToFit="1"/>
    </xf>
    <xf numFmtId="0" fontId="45" fillId="26" borderId="0" xfId="0" applyFont="1" applyFill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17" xfId="0" applyFont="1" applyFill="1" applyBorder="1" applyAlignment="1">
      <alignment horizontal="right" vertical="center" shrinkToFit="1"/>
    </xf>
    <xf numFmtId="0" fontId="24" fillId="0" borderId="19" xfId="0" applyFont="1" applyBorder="1" applyAlignment="1">
      <alignment horizontal="right" vertical="center"/>
    </xf>
    <xf numFmtId="0" fontId="24" fillId="0" borderId="5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0" xfId="43" applyFont="1" applyBorder="1" applyAlignment="1">
      <alignment horizontal="left" vertical="center" wrapText="1" indent="2" shrinkToFit="1"/>
    </xf>
    <xf numFmtId="0" fontId="24" fillId="0" borderId="19" xfId="0" applyFont="1" applyBorder="1" applyAlignment="1">
      <alignment horizontal="center" vertical="center"/>
    </xf>
    <xf numFmtId="178" fontId="22" fillId="0" borderId="0" xfId="0" applyNumberFormat="1" applyFont="1" applyBorder="1" applyAlignment="1">
      <alignment horizontal="right" vertical="center"/>
    </xf>
    <xf numFmtId="0" fontId="43" fillId="0" borderId="29" xfId="0" applyFont="1" applyBorder="1" applyAlignment="1" applyProtection="1">
      <alignment horizontal="distributed" vertical="center"/>
    </xf>
    <xf numFmtId="0" fontId="44" fillId="24" borderId="0" xfId="0" applyFont="1" applyFill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horizontal="center" vertical="center" wrapText="1"/>
    </xf>
    <xf numFmtId="0" fontId="44" fillId="24" borderId="59" xfId="0" applyFont="1" applyFill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horizontal="distributed" vertical="center" indent="6"/>
    </xf>
    <xf numFmtId="0" fontId="44" fillId="24" borderId="59" xfId="0" applyFont="1" applyFill="1" applyBorder="1" applyAlignment="1" applyProtection="1">
      <alignment horizontal="distributed" vertical="center" indent="6"/>
    </xf>
    <xf numFmtId="0" fontId="39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right" vertical="center"/>
    </xf>
    <xf numFmtId="0" fontId="46" fillId="26" borderId="0" xfId="0" applyFont="1" applyFill="1" applyAlignment="1" applyProtection="1">
      <alignment horizontal="center" shrinkToFit="1"/>
    </xf>
    <xf numFmtId="0" fontId="44" fillId="24" borderId="15" xfId="0" applyFont="1" applyFill="1" applyBorder="1" applyAlignment="1" applyProtection="1">
      <alignment horizontal="center" vertical="center"/>
    </xf>
    <xf numFmtId="0" fontId="39" fillId="0" borderId="15" xfId="0" applyFont="1" applyBorder="1" applyAlignment="1" applyProtection="1">
      <alignment vertical="center"/>
    </xf>
    <xf numFmtId="0" fontId="42" fillId="0" borderId="16" xfId="0" applyFont="1" applyBorder="1" applyAlignment="1" applyProtection="1">
      <alignment horizontal="distributed" vertical="center"/>
    </xf>
    <xf numFmtId="0" fontId="0" fillId="0" borderId="16" xfId="0" applyBorder="1" applyProtection="1"/>
    <xf numFmtId="0" fontId="0" fillId="0" borderId="58" xfId="0" applyBorder="1" applyProtection="1"/>
    <xf numFmtId="0" fontId="0" fillId="0" borderId="0" xfId="0" applyProtection="1"/>
    <xf numFmtId="0" fontId="0" fillId="0" borderId="15" xfId="0" applyBorder="1" applyProtection="1"/>
    <xf numFmtId="0" fontId="37" fillId="0" borderId="12" xfId="0" applyFont="1" applyBorder="1" applyAlignment="1" applyProtection="1">
      <alignment horizontal="center" vertical="center"/>
    </xf>
    <xf numFmtId="0" fontId="37" fillId="0" borderId="16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distributed" vertical="center"/>
    </xf>
    <xf numFmtId="0" fontId="0" fillId="0" borderId="0" xfId="0"/>
    <xf numFmtId="0" fontId="0" fillId="0" borderId="15" xfId="0" applyBorder="1"/>
    <xf numFmtId="0" fontId="44" fillId="24" borderId="10" xfId="0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駅伝申込用紙大分西" xfId="43"/>
    <cellStyle name="良い" xfId="44" builtinId="26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topLeftCell="C1" zoomScale="130" zoomScaleNormal="130" workbookViewId="0">
      <pane ySplit="1" topLeftCell="A11" activePane="bottomLeft" state="frozen"/>
      <selection activeCell="C1" sqref="C1"/>
      <selection pane="bottomLeft" activeCell="N24" sqref="N24"/>
    </sheetView>
  </sheetViews>
  <sheetFormatPr defaultColWidth="9" defaultRowHeight="13.2" x14ac:dyDescent="0.2"/>
  <cols>
    <col min="1" max="1" width="9" style="67" hidden="1" customWidth="1"/>
    <col min="2" max="2" width="10.21875" style="67" hidden="1" customWidth="1"/>
    <col min="3" max="5" width="12.77734375" style="67" customWidth="1"/>
    <col min="6" max="7" width="11" style="67" bestFit="1" customWidth="1"/>
    <col min="8" max="8" width="14.6640625" style="67" customWidth="1"/>
    <col min="9" max="9" width="15" style="67" bestFit="1" customWidth="1"/>
    <col min="10" max="10" width="6.6640625" style="67" customWidth="1"/>
    <col min="11" max="11" width="6.109375" style="67" bestFit="1" customWidth="1"/>
    <col min="12" max="12" width="5.21875" style="67" bestFit="1" customWidth="1"/>
    <col min="13" max="16384" width="9" style="67"/>
  </cols>
  <sheetData>
    <row r="1" spans="1:9" ht="16.2" x14ac:dyDescent="0.2">
      <c r="C1" s="114" t="s">
        <v>119</v>
      </c>
      <c r="D1" s="114"/>
      <c r="E1" s="114"/>
      <c r="F1" s="114"/>
      <c r="G1" s="114"/>
      <c r="H1" s="114"/>
      <c r="I1" s="114"/>
    </row>
    <row r="2" spans="1:9" ht="16.2" x14ac:dyDescent="0.2">
      <c r="C2" s="99"/>
      <c r="D2" s="106" t="s">
        <v>128</v>
      </c>
      <c r="E2" s="99"/>
      <c r="F2" s="99"/>
      <c r="G2" s="99"/>
      <c r="H2" s="99"/>
      <c r="I2" s="99"/>
    </row>
    <row r="3" spans="1:9" x14ac:dyDescent="0.2">
      <c r="A3" s="67" t="s">
        <v>15</v>
      </c>
      <c r="B3" s="67" t="s">
        <v>16</v>
      </c>
      <c r="C3" s="68" t="s">
        <v>17</v>
      </c>
      <c r="D3" s="40"/>
      <c r="E3" s="41" t="s">
        <v>30</v>
      </c>
      <c r="F3" s="69" t="s">
        <v>18</v>
      </c>
      <c r="G3" s="42"/>
      <c r="H3" s="97" t="s">
        <v>114</v>
      </c>
      <c r="I3" s="43" t="s">
        <v>112</v>
      </c>
    </row>
    <row r="4" spans="1:9" x14ac:dyDescent="0.2">
      <c r="A4" s="67" t="s">
        <v>19</v>
      </c>
      <c r="B4" s="67" t="s">
        <v>20</v>
      </c>
      <c r="C4" s="70" t="s">
        <v>21</v>
      </c>
      <c r="D4" s="71"/>
      <c r="E4" s="43"/>
      <c r="F4" s="72" t="s">
        <v>22</v>
      </c>
    </row>
    <row r="5" spans="1:9" x14ac:dyDescent="0.2">
      <c r="A5" s="67" t="s">
        <v>23</v>
      </c>
      <c r="B5" s="67" t="s">
        <v>24</v>
      </c>
      <c r="C5" s="73" t="s">
        <v>25</v>
      </c>
      <c r="D5" s="44"/>
    </row>
    <row r="6" spans="1:9" x14ac:dyDescent="0.2">
      <c r="A6" s="67" t="s">
        <v>26</v>
      </c>
      <c r="B6" s="74" t="s">
        <v>27</v>
      </c>
      <c r="C6" s="73" t="s">
        <v>28</v>
      </c>
      <c r="D6" s="111"/>
      <c r="E6" s="112"/>
      <c r="F6" s="112"/>
      <c r="G6" s="113"/>
    </row>
    <row r="7" spans="1:9" x14ac:dyDescent="0.2">
      <c r="A7" s="67" t="s">
        <v>103</v>
      </c>
      <c r="B7" s="67" t="s">
        <v>30</v>
      </c>
      <c r="C7" s="75"/>
      <c r="D7" s="75"/>
      <c r="E7" s="76"/>
      <c r="F7" s="76"/>
      <c r="G7" s="76"/>
      <c r="H7" s="74"/>
    </row>
    <row r="8" spans="1:9" x14ac:dyDescent="0.2">
      <c r="A8" s="67" t="s">
        <v>29</v>
      </c>
      <c r="B8" s="67" t="s">
        <v>32</v>
      </c>
      <c r="C8" s="68"/>
      <c r="D8" s="77" t="s">
        <v>33</v>
      </c>
      <c r="E8" s="78" t="s">
        <v>34</v>
      </c>
      <c r="F8" s="78" t="s">
        <v>35</v>
      </c>
      <c r="G8" s="74"/>
      <c r="H8" s="74"/>
    </row>
    <row r="9" spans="1:9" x14ac:dyDescent="0.2">
      <c r="A9" s="67" t="s">
        <v>31</v>
      </c>
      <c r="B9" s="74" t="s">
        <v>39</v>
      </c>
      <c r="C9" s="68" t="s">
        <v>37</v>
      </c>
      <c r="D9" s="45"/>
      <c r="E9" s="83"/>
      <c r="F9" s="46"/>
      <c r="G9" s="115" t="s">
        <v>129</v>
      </c>
      <c r="H9" s="116"/>
      <c r="I9" s="42"/>
    </row>
    <row r="10" spans="1:9" x14ac:dyDescent="0.2">
      <c r="A10" s="67" t="s">
        <v>36</v>
      </c>
      <c r="B10" s="74" t="s">
        <v>111</v>
      </c>
      <c r="C10" s="68" t="s">
        <v>40</v>
      </c>
      <c r="D10" s="43"/>
      <c r="E10" s="42"/>
      <c r="F10" s="46"/>
    </row>
    <row r="11" spans="1:9" x14ac:dyDescent="0.2">
      <c r="A11" s="67" t="s">
        <v>38</v>
      </c>
      <c r="B11" s="74" t="s">
        <v>42</v>
      </c>
      <c r="C11" s="68" t="s">
        <v>44</v>
      </c>
      <c r="D11" s="43"/>
      <c r="E11" s="79"/>
      <c r="F11" s="80"/>
    </row>
    <row r="12" spans="1:9" x14ac:dyDescent="0.2">
      <c r="A12" s="67" t="s">
        <v>41</v>
      </c>
      <c r="B12" s="74" t="s">
        <v>39</v>
      </c>
      <c r="C12" s="68" t="s">
        <v>46</v>
      </c>
      <c r="D12" s="43"/>
      <c r="E12" s="42"/>
      <c r="F12" s="107" t="s">
        <v>133</v>
      </c>
      <c r="G12" s="103" t="s">
        <v>125</v>
      </c>
      <c r="H12" s="74"/>
    </row>
    <row r="13" spans="1:9" x14ac:dyDescent="0.2">
      <c r="A13" s="67" t="s">
        <v>43</v>
      </c>
      <c r="C13" s="68" t="s">
        <v>116</v>
      </c>
      <c r="D13" s="43"/>
      <c r="E13" s="42"/>
      <c r="F13" s="46"/>
      <c r="G13" s="103" t="s">
        <v>126</v>
      </c>
      <c r="H13" s="74"/>
    </row>
    <row r="14" spans="1:9" x14ac:dyDescent="0.2">
      <c r="A14" s="67" t="s">
        <v>45</v>
      </c>
      <c r="B14" s="67" t="s">
        <v>48</v>
      </c>
      <c r="D14" s="81" t="s">
        <v>49</v>
      </c>
      <c r="H14" s="74"/>
    </row>
    <row r="15" spans="1:9" x14ac:dyDescent="0.2">
      <c r="A15" s="67" t="s">
        <v>131</v>
      </c>
      <c r="B15" s="74" t="s">
        <v>51</v>
      </c>
      <c r="D15" s="81" t="s">
        <v>52</v>
      </c>
      <c r="H15" s="74"/>
    </row>
    <row r="16" spans="1:9" x14ac:dyDescent="0.2">
      <c r="A16" s="67" t="s">
        <v>47</v>
      </c>
      <c r="B16" s="74" t="s">
        <v>53</v>
      </c>
      <c r="D16" s="81"/>
      <c r="H16" s="74"/>
    </row>
    <row r="17" spans="1:12" x14ac:dyDescent="0.2">
      <c r="A17" s="67" t="s">
        <v>50</v>
      </c>
      <c r="C17" s="98" t="s">
        <v>115</v>
      </c>
      <c r="H17" s="74"/>
    </row>
    <row r="18" spans="1:12" x14ac:dyDescent="0.2">
      <c r="A18" s="67" t="s">
        <v>132</v>
      </c>
      <c r="B18" s="74"/>
      <c r="H18" s="74"/>
    </row>
    <row r="19" spans="1:12" x14ac:dyDescent="0.2">
      <c r="A19" s="67" t="s">
        <v>54</v>
      </c>
      <c r="B19" s="67">
        <v>1</v>
      </c>
      <c r="C19" s="67" t="s">
        <v>55</v>
      </c>
      <c r="D19" s="104" t="s">
        <v>56</v>
      </c>
      <c r="E19" s="105"/>
      <c r="F19" s="105"/>
      <c r="G19" s="105"/>
      <c r="H19" s="82" t="s">
        <v>95</v>
      </c>
    </row>
    <row r="20" spans="1:12" x14ac:dyDescent="0.2">
      <c r="A20" s="67" t="s">
        <v>57</v>
      </c>
      <c r="B20" s="67">
        <v>2</v>
      </c>
      <c r="C20" s="83" t="s">
        <v>58</v>
      </c>
      <c r="D20" s="84" t="s">
        <v>59</v>
      </c>
      <c r="E20" s="84" t="s">
        <v>60</v>
      </c>
      <c r="F20" s="84" t="s">
        <v>61</v>
      </c>
      <c r="G20" s="85" t="s">
        <v>62</v>
      </c>
      <c r="H20" s="85" t="s">
        <v>10</v>
      </c>
      <c r="I20" s="86" t="s">
        <v>63</v>
      </c>
      <c r="K20" s="101" t="s">
        <v>123</v>
      </c>
      <c r="L20" s="101" t="s">
        <v>124</v>
      </c>
    </row>
    <row r="21" spans="1:12" x14ac:dyDescent="0.2">
      <c r="A21" s="67" t="s">
        <v>64</v>
      </c>
      <c r="B21" s="67">
        <v>3</v>
      </c>
      <c r="C21" s="47"/>
      <c r="D21" s="48"/>
      <c r="E21" s="48"/>
      <c r="F21" s="48"/>
      <c r="G21" s="48"/>
      <c r="H21" s="52"/>
      <c r="I21" s="110"/>
      <c r="K21" s="102">
        <v>2007</v>
      </c>
      <c r="L21" s="102">
        <v>19</v>
      </c>
    </row>
    <row r="22" spans="1:12" x14ac:dyDescent="0.2">
      <c r="A22" s="67" t="s">
        <v>65</v>
      </c>
      <c r="B22" s="67">
        <v>4</v>
      </c>
      <c r="C22" s="47"/>
      <c r="D22" s="48"/>
      <c r="E22" s="48"/>
      <c r="F22" s="48"/>
      <c r="G22" s="48"/>
      <c r="H22" s="52"/>
      <c r="I22" s="49"/>
      <c r="K22" s="102">
        <v>2008</v>
      </c>
      <c r="L22" s="102">
        <v>20</v>
      </c>
    </row>
    <row r="23" spans="1:12" ht="16.5" customHeight="1" x14ac:dyDescent="0.2">
      <c r="A23" s="67" t="s">
        <v>66</v>
      </c>
      <c r="B23" s="67">
        <v>5</v>
      </c>
      <c r="C23" s="47"/>
      <c r="D23" s="48"/>
      <c r="E23" s="48"/>
      <c r="F23" s="48"/>
      <c r="G23" s="48"/>
      <c r="H23" s="52"/>
      <c r="I23" s="49"/>
      <c r="K23" s="102">
        <v>2009</v>
      </c>
      <c r="L23" s="102">
        <v>21</v>
      </c>
    </row>
    <row r="24" spans="1:12" x14ac:dyDescent="0.2">
      <c r="A24" s="67" t="s">
        <v>67</v>
      </c>
      <c r="B24" s="67">
        <v>6</v>
      </c>
      <c r="C24" s="47"/>
      <c r="D24" s="48"/>
      <c r="E24" s="48"/>
      <c r="F24" s="48"/>
      <c r="G24" s="48"/>
      <c r="H24" s="52"/>
      <c r="I24" s="49"/>
      <c r="K24" s="102">
        <v>2010</v>
      </c>
      <c r="L24" s="102">
        <v>22</v>
      </c>
    </row>
    <row r="25" spans="1:12" ht="16.5" customHeight="1" x14ac:dyDescent="0.2">
      <c r="A25" s="67" t="s">
        <v>68</v>
      </c>
      <c r="B25" s="67">
        <v>7</v>
      </c>
      <c r="C25" s="47"/>
      <c r="D25" s="48"/>
      <c r="E25" s="48"/>
      <c r="F25" s="48"/>
      <c r="G25" s="48"/>
      <c r="H25" s="52"/>
      <c r="I25" s="49"/>
      <c r="K25" s="102">
        <v>2011</v>
      </c>
      <c r="L25" s="102">
        <v>23</v>
      </c>
    </row>
    <row r="26" spans="1:12" x14ac:dyDescent="0.2">
      <c r="A26" s="67" t="s">
        <v>69</v>
      </c>
      <c r="B26" s="67">
        <v>8</v>
      </c>
      <c r="C26" s="47"/>
      <c r="D26" s="48"/>
      <c r="E26" s="48"/>
      <c r="F26" s="48"/>
      <c r="G26" s="48"/>
      <c r="H26" s="52"/>
      <c r="I26" s="49"/>
    </row>
    <row r="27" spans="1:12" x14ac:dyDescent="0.2">
      <c r="A27" s="67" t="s">
        <v>70</v>
      </c>
      <c r="B27" s="67">
        <v>9</v>
      </c>
      <c r="C27" s="47"/>
      <c r="D27" s="48"/>
      <c r="E27" s="48"/>
      <c r="F27" s="48"/>
      <c r="G27" s="48"/>
      <c r="H27" s="52"/>
      <c r="I27" s="49"/>
    </row>
    <row r="28" spans="1:12" x14ac:dyDescent="0.2">
      <c r="A28" s="67" t="s">
        <v>71</v>
      </c>
      <c r="B28" s="67">
        <v>10</v>
      </c>
      <c r="C28" s="47"/>
      <c r="D28" s="48"/>
      <c r="E28" s="48"/>
      <c r="F28" s="48"/>
      <c r="G28" s="48"/>
      <c r="H28" s="52"/>
      <c r="I28" s="49"/>
    </row>
    <row r="29" spans="1:12" x14ac:dyDescent="0.2">
      <c r="A29" s="67" t="s">
        <v>72</v>
      </c>
      <c r="B29" s="67">
        <v>11</v>
      </c>
      <c r="C29" s="47"/>
      <c r="D29" s="48"/>
      <c r="E29" s="48"/>
      <c r="F29" s="48"/>
      <c r="G29" s="48"/>
      <c r="H29" s="52"/>
      <c r="I29" s="49"/>
    </row>
    <row r="30" spans="1:12" x14ac:dyDescent="0.2">
      <c r="A30" s="67" t="s">
        <v>73</v>
      </c>
      <c r="B30" s="67">
        <v>12</v>
      </c>
      <c r="C30" s="47"/>
      <c r="D30" s="48"/>
      <c r="E30" s="48"/>
      <c r="F30" s="48"/>
      <c r="G30" s="48"/>
      <c r="H30" s="52"/>
      <c r="I30" s="49"/>
    </row>
    <row r="31" spans="1:12" x14ac:dyDescent="0.2">
      <c r="A31" s="67" t="s">
        <v>74</v>
      </c>
      <c r="B31" s="67">
        <v>13</v>
      </c>
      <c r="C31" s="47"/>
      <c r="D31" s="48"/>
      <c r="E31" s="48"/>
      <c r="F31" s="48"/>
      <c r="G31" s="48"/>
      <c r="H31" s="52"/>
      <c r="I31" s="49"/>
    </row>
    <row r="32" spans="1:12" x14ac:dyDescent="0.2">
      <c r="A32" s="67" t="s">
        <v>75</v>
      </c>
      <c r="B32" s="67">
        <v>14</v>
      </c>
      <c r="C32" s="47"/>
      <c r="D32" s="48"/>
      <c r="E32" s="48"/>
      <c r="F32" s="48"/>
      <c r="G32" s="48"/>
      <c r="H32" s="52"/>
      <c r="I32" s="49"/>
    </row>
    <row r="33" spans="1:9" x14ac:dyDescent="0.2">
      <c r="A33" s="67" t="s">
        <v>76</v>
      </c>
      <c r="C33" s="47"/>
      <c r="D33" s="48"/>
      <c r="E33" s="48"/>
      <c r="F33" s="48"/>
      <c r="G33" s="48"/>
      <c r="H33" s="52"/>
      <c r="I33" s="49"/>
    </row>
    <row r="34" spans="1:9" x14ac:dyDescent="0.2">
      <c r="A34" s="67" t="s">
        <v>77</v>
      </c>
      <c r="B34" s="67" t="s">
        <v>108</v>
      </c>
      <c r="C34" s="47"/>
      <c r="D34" s="48"/>
      <c r="E34" s="48"/>
      <c r="F34" s="48"/>
      <c r="G34" s="48"/>
      <c r="H34" s="52"/>
      <c r="I34" s="49"/>
    </row>
    <row r="35" spans="1:9" x14ac:dyDescent="0.2">
      <c r="A35" s="67" t="s">
        <v>81</v>
      </c>
      <c r="B35" s="67" t="s">
        <v>109</v>
      </c>
      <c r="C35" s="87" t="s">
        <v>78</v>
      </c>
      <c r="D35" s="81" t="s">
        <v>79</v>
      </c>
      <c r="E35" s="81"/>
      <c r="F35" s="81"/>
      <c r="G35" s="81"/>
    </row>
    <row r="36" spans="1:9" x14ac:dyDescent="0.2">
      <c r="A36" s="67" t="s">
        <v>83</v>
      </c>
      <c r="B36" s="67" t="s">
        <v>110</v>
      </c>
      <c r="C36" s="81"/>
      <c r="D36" s="81" t="s">
        <v>80</v>
      </c>
      <c r="E36" s="81"/>
      <c r="F36" s="81"/>
      <c r="G36" s="81"/>
    </row>
    <row r="37" spans="1:9" x14ac:dyDescent="0.2">
      <c r="A37" s="67" t="s">
        <v>104</v>
      </c>
      <c r="C37" s="81"/>
      <c r="D37" s="81" t="s">
        <v>82</v>
      </c>
      <c r="E37" s="81"/>
      <c r="F37" s="81"/>
      <c r="G37" s="81"/>
    </row>
    <row r="38" spans="1:9" x14ac:dyDescent="0.2">
      <c r="A38" s="67" t="s">
        <v>105</v>
      </c>
      <c r="B38" s="67" t="s">
        <v>112</v>
      </c>
    </row>
    <row r="39" spans="1:9" x14ac:dyDescent="0.2">
      <c r="A39" s="67" t="s">
        <v>106</v>
      </c>
      <c r="B39" s="67" t="s">
        <v>113</v>
      </c>
    </row>
    <row r="40" spans="1:9" x14ac:dyDescent="0.2">
      <c r="A40" s="67" t="s">
        <v>127</v>
      </c>
    </row>
    <row r="41" spans="1:9" x14ac:dyDescent="0.2">
      <c r="A41" s="67" t="s">
        <v>130</v>
      </c>
    </row>
    <row r="42" spans="1:9" x14ac:dyDescent="0.2">
      <c r="A42" s="67" t="s">
        <v>84</v>
      </c>
    </row>
    <row r="43" spans="1:9" x14ac:dyDescent="0.2">
      <c r="A43" s="67" t="s">
        <v>85</v>
      </c>
    </row>
    <row r="44" spans="1:9" x14ac:dyDescent="0.2">
      <c r="A44" s="67" t="s">
        <v>86</v>
      </c>
    </row>
    <row r="45" spans="1:9" x14ac:dyDescent="0.2">
      <c r="A45" s="67" t="s">
        <v>87</v>
      </c>
    </row>
    <row r="46" spans="1:9" x14ac:dyDescent="0.2">
      <c r="A46" s="67" t="s">
        <v>88</v>
      </c>
    </row>
    <row r="47" spans="1:9" x14ac:dyDescent="0.2">
      <c r="A47" s="67" t="s">
        <v>89</v>
      </c>
    </row>
    <row r="48" spans="1:9" x14ac:dyDescent="0.2">
      <c r="A48" s="67" t="s">
        <v>90</v>
      </c>
    </row>
    <row r="49" spans="1:1" x14ac:dyDescent="0.2">
      <c r="A49" s="67" t="s">
        <v>91</v>
      </c>
    </row>
    <row r="50" spans="1:1" x14ac:dyDescent="0.2">
      <c r="A50" s="67" t="s">
        <v>92</v>
      </c>
    </row>
    <row r="51" spans="1:1" x14ac:dyDescent="0.2">
      <c r="A51" s="67" t="s">
        <v>93</v>
      </c>
    </row>
    <row r="52" spans="1:1" x14ac:dyDescent="0.2">
      <c r="A52" s="67" t="s">
        <v>94</v>
      </c>
    </row>
  </sheetData>
  <mergeCells count="3">
    <mergeCell ref="D6:G6"/>
    <mergeCell ref="C1:I1"/>
    <mergeCell ref="G9:H9"/>
  </mergeCells>
  <phoneticPr fontId="21"/>
  <dataValidations xWindow="150" yWindow="894" count="16">
    <dataValidation imeMode="disabled" allowBlank="1" showInputMessage="1" showErrorMessage="1" prompt="09*-***-****" sqref="I9"/>
    <dataValidation type="whole" imeMode="disabled" operator="greaterThanOrEqual" allowBlank="1" showInputMessage="1" showErrorMessage="1" error="入力値が不適切です。_x000a_再度入力してください。" prompt="9桁" sqref="I21:I34">
      <formula1>500000000</formula1>
    </dataValidation>
    <dataValidation type="list" allowBlank="1" showInputMessage="1" showErrorMessage="1" prompt="リストから選択" sqref="F10 F13">
      <formula1>$B$9:$B$10</formula1>
    </dataValidation>
    <dataValidation type="list" allowBlank="1" showInputMessage="1" showErrorMessage="1" prompt="リストから選択" sqref="E12:E13 E10">
      <formula1>$B$5:$B$6</formula1>
    </dataValidation>
    <dataValidation imeMode="on" allowBlank="1" showInputMessage="1" showErrorMessage="1" sqref="D21:G34"/>
    <dataValidation allowBlank="1" showInputMessage="1" showErrorMessage="1" prompt="複数は「・」" sqref="D7:G7"/>
    <dataValidation type="list" allowBlank="1" showInputMessage="1" showErrorMessage="1" prompt="リストから選択" sqref="E4">
      <formula1>$B$14:$B$16</formula1>
    </dataValidation>
    <dataValidation type="list" allowBlank="1" showInputMessage="1" showErrorMessage="1" prompt="リストから選択" sqref="G3">
      <formula1>$B$3:$B$4</formula1>
    </dataValidation>
    <dataValidation type="list" allowBlank="1" showInputMessage="1" showErrorMessage="1" prompt="リストから選択" sqref="E3">
      <formula1>$B$7:$B$8</formula1>
    </dataValidation>
    <dataValidation imeMode="off" allowBlank="1" showInputMessage="1" showErrorMessage="1" prompt="例：870-0001" sqref="D5"/>
    <dataValidation allowBlank="1" showInputMessage="1" showErrorMessage="1" prompt="「大分県」は省略" sqref="D6:G6"/>
    <dataValidation type="date" imeMode="disabled" allowBlank="1" showInputMessage="1" showErrorMessage="1" error="入力値が不適切です。_x000a_再度入力してください。" prompt="yyyy/mm/dd" sqref="H21:H34">
      <formula1>32874</formula1>
      <formula2>40268</formula2>
    </dataValidation>
    <dataValidation type="list" allowBlank="1" showInputMessage="1" showErrorMessage="1" prompt="リストから選択" sqref="F9">
      <formula1>$B$34:$B$36</formula1>
    </dataValidation>
    <dataValidation type="list" imeMode="on" allowBlank="1" showInputMessage="1" showErrorMessage="1" prompt="どちらかを選択" sqref="I3">
      <formula1>$B$38:$B$39</formula1>
    </dataValidation>
    <dataValidation type="list" imeMode="disabled" allowBlank="1" showInputMessage="1" showErrorMessage="1" prompt="リストから選択" sqref="C21:C34">
      <formula1>$B$19:$B$32</formula1>
    </dataValidation>
    <dataValidation type="list" errorStyle="warning" allowBlank="1" showInputMessage="1" showErrorMessage="1" error="リストにない場合は直接入力してください。" prompt="リストから選択" sqref="D3">
      <formula1>$A$3:$A$52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showGridLines="0" view="pageBreakPreview" zoomScale="85" zoomScaleNormal="85" zoomScaleSheetLayoutView="85" workbookViewId="0">
      <pane ySplit="1" topLeftCell="A2" activePane="bottomLeft" state="frozen"/>
      <selection pane="bottomLeft" activeCell="J13" sqref="J13"/>
    </sheetView>
  </sheetViews>
  <sheetFormatPr defaultColWidth="9" defaultRowHeight="13.2" x14ac:dyDescent="0.2"/>
  <cols>
    <col min="1" max="1" width="1.6640625" style="1" customWidth="1"/>
    <col min="2" max="2" width="6.6640625" style="1" customWidth="1"/>
    <col min="3" max="5" width="7.33203125" style="1" customWidth="1"/>
    <col min="6" max="6" width="6.109375" style="1" customWidth="1"/>
    <col min="7" max="7" width="11.109375" style="1" customWidth="1"/>
    <col min="8" max="8" width="12.109375" style="1" bestFit="1" customWidth="1"/>
    <col min="9" max="14" width="4.77734375" style="1" customWidth="1"/>
    <col min="15" max="15" width="3.33203125" style="1" customWidth="1"/>
    <col min="16" max="16" width="4.33203125" style="1" customWidth="1"/>
    <col min="17" max="19" width="3.33203125" style="1" customWidth="1"/>
    <col min="20" max="20" width="4.33203125" style="1" customWidth="1"/>
    <col min="21" max="21" width="1.33203125" style="1" customWidth="1"/>
    <col min="22" max="22" width="3.44140625" style="1" customWidth="1"/>
    <col min="23" max="26" width="4.109375" style="1" customWidth="1"/>
    <col min="27" max="27" width="3.77734375" style="1" customWidth="1"/>
    <col min="28" max="28" width="4" style="1" customWidth="1"/>
    <col min="29" max="29" width="0.77734375" style="1" customWidth="1"/>
    <col min="30" max="72" width="3.33203125" style="1" customWidth="1"/>
    <col min="73" max="16384" width="9" style="1"/>
  </cols>
  <sheetData>
    <row r="1" spans="1:29" ht="23.4" x14ac:dyDescent="0.2">
      <c r="A1" s="172" t="s">
        <v>117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9" s="24" customFormat="1" ht="22.5" customHeight="1" x14ac:dyDescent="0.2">
      <c r="A2" s="28" t="s">
        <v>107</v>
      </c>
      <c r="B2" s="29"/>
      <c r="C2" s="29"/>
      <c r="I2" s="141" t="str">
        <f>"5．ﾊﾞﾚ-ﾎﾞｰﾙ競技合計欄〔"&amp;B8&amp;"〕"</f>
        <v>5．ﾊﾞﾚ-ﾎﾞｰﾙ競技合計欄〔未入力〕</v>
      </c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</row>
    <row r="3" spans="1:29" s="24" customFormat="1" ht="22.5" customHeight="1" x14ac:dyDescent="0.2">
      <c r="B3" s="2" t="s">
        <v>134</v>
      </c>
      <c r="F3" s="25"/>
      <c r="I3" s="144" t="s">
        <v>14</v>
      </c>
      <c r="J3" s="145"/>
      <c r="K3" s="145"/>
      <c r="L3" s="176" t="str">
        <f>IF(入力シート!I3=入力シート!B38,"加盟校600","非加盟校1,000")&amp;"円×"&amp;COUNT(入力シート!C21:C34)</f>
        <v>加盟校600円×0</v>
      </c>
      <c r="M3" s="176"/>
      <c r="N3" s="176"/>
      <c r="O3" s="176"/>
      <c r="P3" s="26" t="s">
        <v>12</v>
      </c>
      <c r="Q3" s="125">
        <f>IF(入力シート!I3=入力シート!B38,"600","1000")*COUNT(入力シート!C21:C34)</f>
        <v>0</v>
      </c>
      <c r="R3" s="125"/>
      <c r="S3" s="125"/>
      <c r="T3" s="27" t="s">
        <v>13</v>
      </c>
      <c r="W3" s="124"/>
      <c r="X3" s="124"/>
    </row>
    <row r="4" spans="1:29" ht="22.5" customHeight="1" x14ac:dyDescent="0.2">
      <c r="B4" s="2" t="s">
        <v>121</v>
      </c>
      <c r="E4" s="2"/>
      <c r="J4" s="23"/>
      <c r="K4" s="33"/>
      <c r="N4" s="34"/>
      <c r="O4" s="34"/>
      <c r="P4" s="34"/>
      <c r="Q4" s="34"/>
      <c r="R4" s="31"/>
      <c r="S4" s="23"/>
      <c r="T4" s="23"/>
    </row>
    <row r="5" spans="1:29" ht="20.25" customHeight="1" x14ac:dyDescent="0.2">
      <c r="E5" s="2"/>
      <c r="K5" s="35"/>
      <c r="N5" s="35"/>
      <c r="O5" s="55"/>
      <c r="P5" s="36"/>
      <c r="Q5" s="36"/>
      <c r="R5" s="32"/>
      <c r="S5" s="3"/>
      <c r="T5" s="3"/>
      <c r="U5" s="3"/>
      <c r="V5" s="3"/>
      <c r="W5" s="3"/>
      <c r="X5" s="3"/>
      <c r="Y5" s="3"/>
    </row>
    <row r="6" spans="1:29" ht="21.75" customHeight="1" x14ac:dyDescent="0.2">
      <c r="E6" s="2"/>
      <c r="K6" s="35"/>
      <c r="N6" s="35"/>
      <c r="P6" s="36"/>
      <c r="Q6" s="36"/>
      <c r="R6" s="32"/>
      <c r="S6" s="3"/>
      <c r="T6" s="3"/>
      <c r="U6" s="3"/>
      <c r="V6" s="3"/>
    </row>
    <row r="7" spans="1:29" ht="24.75" customHeight="1" thickBot="1" x14ac:dyDescent="0.25">
      <c r="D7" s="2"/>
      <c r="E7" s="2"/>
      <c r="F7" s="2"/>
      <c r="V7" s="3"/>
    </row>
    <row r="8" spans="1:29" ht="21" customHeight="1" x14ac:dyDescent="0.2">
      <c r="B8" s="126" t="str">
        <f>IF(入力シート!G3="","未入力",入力シート!G3)</f>
        <v>未入力</v>
      </c>
      <c r="C8" s="127"/>
      <c r="D8" s="128"/>
    </row>
    <row r="9" spans="1:29" ht="21" customHeight="1" thickBot="1" x14ac:dyDescent="0.25">
      <c r="A9" s="4"/>
      <c r="B9" s="129"/>
      <c r="C9" s="130"/>
      <c r="D9" s="131"/>
      <c r="E9" s="5"/>
      <c r="F9" s="5"/>
      <c r="G9" s="5"/>
      <c r="H9" s="5"/>
      <c r="I9" s="5"/>
      <c r="R9" s="5"/>
      <c r="T9" s="6"/>
      <c r="U9" s="6"/>
      <c r="V9" s="6"/>
      <c r="W9" s="6"/>
      <c r="X9" s="7"/>
      <c r="Y9" s="6"/>
      <c r="Z9" s="4"/>
      <c r="AA9" s="4"/>
      <c r="AB9" s="4"/>
    </row>
    <row r="10" spans="1:29" ht="8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"/>
      <c r="AA10" s="4"/>
      <c r="AB10" s="4"/>
    </row>
    <row r="11" spans="1:29" s="17" customFormat="1" ht="38.25" customHeight="1" x14ac:dyDescent="0.2">
      <c r="B11" s="148" t="s">
        <v>0</v>
      </c>
      <c r="C11" s="149"/>
      <c r="D11" s="146" t="str">
        <f>入力シート!D3&amp;入力シート!E3&amp;入力シート!E4</f>
        <v>高等学校</v>
      </c>
      <c r="E11" s="147"/>
      <c r="F11" s="147"/>
      <c r="G11" s="147"/>
      <c r="H11" s="147"/>
      <c r="I11" s="11"/>
      <c r="K11" s="162" t="s">
        <v>122</v>
      </c>
      <c r="L11" s="163"/>
      <c r="M11" s="163"/>
      <c r="N11" s="163"/>
      <c r="O11" s="163"/>
      <c r="P11" s="163"/>
      <c r="Q11" s="163"/>
      <c r="R11" s="163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17" customFormat="1" ht="38.25" customHeight="1" x14ac:dyDescent="0.2">
      <c r="B12" s="150" t="s">
        <v>1</v>
      </c>
      <c r="C12" s="151"/>
      <c r="D12" s="132" t="str">
        <f>IF(入力シート!D10="","未入力",入力シート!D10&amp;"     印")</f>
        <v>未入力</v>
      </c>
      <c r="E12" s="133"/>
      <c r="F12" s="134"/>
      <c r="G12" s="138" t="str">
        <f>"("&amp;入力シート!E10&amp;"・"&amp;入力シート!F10&amp;")"</f>
        <v>(・)</v>
      </c>
      <c r="H12" s="139"/>
      <c r="I12" s="11"/>
      <c r="J12" s="100"/>
      <c r="K12" s="159" t="str">
        <f>IF(入力シート!I9="","未入力",入力シート!I9)</f>
        <v>未入力</v>
      </c>
      <c r="L12" s="160"/>
      <c r="M12" s="160"/>
      <c r="N12" s="160"/>
      <c r="O12" s="160"/>
      <c r="P12" s="160"/>
      <c r="Q12" s="160"/>
      <c r="R12" s="160"/>
      <c r="S12" s="160"/>
      <c r="T12" s="161"/>
      <c r="U12" s="12"/>
      <c r="V12" s="5"/>
      <c r="W12" s="5"/>
      <c r="X12" s="5"/>
      <c r="Y12" s="5"/>
      <c r="Z12" s="5"/>
      <c r="AA12" s="5"/>
      <c r="AB12" s="5"/>
      <c r="AC12" s="5"/>
    </row>
    <row r="13" spans="1:29" s="17" customFormat="1" ht="38.25" customHeight="1" x14ac:dyDescent="0.2">
      <c r="B13" s="148" t="s">
        <v>2</v>
      </c>
      <c r="C13" s="149"/>
      <c r="D13" s="135" t="str">
        <f>IF(入力シート!D12="","未登録",入力シート!D12)</f>
        <v>未登録</v>
      </c>
      <c r="E13" s="136"/>
      <c r="F13" s="137"/>
      <c r="G13" s="158" t="str">
        <f>IF(入力シート!D12="","-","("&amp;入力シート!E12&amp;"・"&amp;入力シート!F12&amp;")")</f>
        <v>-</v>
      </c>
      <c r="H13" s="158"/>
      <c r="I13" s="11"/>
      <c r="J13" s="5"/>
      <c r="K13" s="5"/>
      <c r="L13" s="5"/>
      <c r="M13" s="5"/>
      <c r="N13" s="5"/>
      <c r="O13" s="5"/>
      <c r="P13" s="5"/>
      <c r="Q13" s="5"/>
      <c r="R13" s="5"/>
    </row>
    <row r="14" spans="1:29" s="17" customFormat="1" ht="38.25" customHeight="1" x14ac:dyDescent="0.2">
      <c r="B14" s="148" t="s">
        <v>120</v>
      </c>
      <c r="C14" s="149"/>
      <c r="D14" s="135" t="str">
        <f>IF(入力シート!D13="","未登録",入力シート!D13)</f>
        <v>未登録</v>
      </c>
      <c r="E14" s="136"/>
      <c r="F14" s="136"/>
      <c r="G14" s="138" t="str">
        <f>IF(入力シート!D13="","-","("&amp;入力シート!E13&amp;"・"&amp;入力シート!F13&amp;")")</f>
        <v>-</v>
      </c>
      <c r="H14" s="139"/>
      <c r="I14" s="5"/>
      <c r="J14" s="50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5"/>
      <c r="V14" s="5"/>
      <c r="W14" s="5"/>
      <c r="X14" s="5"/>
      <c r="Y14" s="5"/>
      <c r="Z14" s="5"/>
      <c r="AA14" s="5"/>
      <c r="AB14" s="5"/>
      <c r="AC14" s="5"/>
    </row>
    <row r="15" spans="1:29" s="17" customFormat="1" ht="30.75" customHeight="1" x14ac:dyDescent="0.2">
      <c r="A15" s="37"/>
      <c r="B15" s="37"/>
      <c r="C15" s="37"/>
      <c r="D15" s="37"/>
      <c r="E15" s="13"/>
      <c r="F15" s="5"/>
      <c r="G15" s="37"/>
      <c r="H15" s="37"/>
      <c r="I15" s="37"/>
      <c r="J15" s="37"/>
      <c r="K15" s="13"/>
      <c r="L15" s="13"/>
      <c r="M15" s="37"/>
      <c r="N15" s="37"/>
      <c r="O15" s="37"/>
      <c r="P15" s="37"/>
      <c r="Q15" s="37"/>
      <c r="R15" s="37"/>
      <c r="S15" s="37"/>
      <c r="T15" s="37"/>
      <c r="U15" s="37"/>
      <c r="V15" s="5"/>
      <c r="W15" s="5"/>
      <c r="X15" s="5"/>
      <c r="Y15" s="5"/>
      <c r="Z15" s="5"/>
      <c r="AA15" s="5"/>
      <c r="AB15" s="5"/>
      <c r="AC15" s="5"/>
    </row>
    <row r="16" spans="1:29" s="17" customFormat="1" ht="23.25" customHeight="1" x14ac:dyDescent="0.2">
      <c r="A16" s="18"/>
      <c r="B16" s="38" t="s">
        <v>3</v>
      </c>
      <c r="C16" s="140" t="s">
        <v>4</v>
      </c>
      <c r="D16" s="140"/>
      <c r="E16" s="140"/>
      <c r="F16" s="39" t="s">
        <v>5</v>
      </c>
      <c r="G16" s="39" t="s">
        <v>6</v>
      </c>
      <c r="H16" s="51" t="s">
        <v>7</v>
      </c>
      <c r="I16" s="140" t="s">
        <v>10</v>
      </c>
      <c r="J16" s="140"/>
      <c r="K16" s="140"/>
      <c r="L16" s="140" t="s">
        <v>11</v>
      </c>
      <c r="M16" s="140"/>
      <c r="N16" s="138"/>
      <c r="O16" s="138" t="s">
        <v>96</v>
      </c>
      <c r="P16" s="158"/>
      <c r="Q16" s="139"/>
      <c r="R16" s="5"/>
      <c r="S16" s="5"/>
      <c r="T16" s="5"/>
      <c r="U16" s="5"/>
      <c r="V16" s="5"/>
      <c r="W16" s="5"/>
      <c r="X16" s="5"/>
      <c r="Y16" s="5"/>
      <c r="Z16" s="5"/>
    </row>
    <row r="17" spans="1:29" s="17" customFormat="1" ht="38.25" customHeight="1" x14ac:dyDescent="0.2">
      <c r="A17" s="18"/>
      <c r="B17" s="14" t="str">
        <f>IF(入力シート!C21="","",入力シート!C21)</f>
        <v/>
      </c>
      <c r="C17" s="155" t="str">
        <f>IF(入力シート!D21="","",入力シート!D21)</f>
        <v/>
      </c>
      <c r="D17" s="156"/>
      <c r="E17" s="157"/>
      <c r="F17" s="54" t="str">
        <f>IF(入力シート!E21="","",入力シート!E21)</f>
        <v/>
      </c>
      <c r="G17" s="93" t="str">
        <f>IF(入力シート!F21="","",入力シート!F21)</f>
        <v/>
      </c>
      <c r="H17" s="94" t="str">
        <f>IF(入力シート!G21="","",入力シート!G21)</f>
        <v/>
      </c>
      <c r="I17" s="164" t="str">
        <f>IF(入力シート!H21="","",入力シート!H21)</f>
        <v/>
      </c>
      <c r="J17" s="165"/>
      <c r="K17" s="165"/>
      <c r="L17" s="155" t="str">
        <f>IF(入力シート!I21="","",入力シート!I21)</f>
        <v/>
      </c>
      <c r="M17" s="156"/>
      <c r="N17" s="156"/>
      <c r="O17" s="178" t="str">
        <f>IF(入力シート!C21="","",IF(AND(LEFT(入力シート!D21,1)=LEFT(入力シート!$D$11,1),RIGHT(入力シート!D21,1)=RIGHT(入力シート!$D$11,1)),"主将",""))</f>
        <v/>
      </c>
      <c r="P17" s="179"/>
      <c r="Q17" s="180"/>
      <c r="R17" s="5"/>
      <c r="S17" s="5"/>
      <c r="T17" s="5"/>
      <c r="U17" s="5"/>
      <c r="V17" s="5"/>
      <c r="W17" s="5"/>
      <c r="X17" s="5"/>
      <c r="Y17" s="5"/>
      <c r="Z17" s="5"/>
    </row>
    <row r="18" spans="1:29" s="17" customFormat="1" ht="38.25" customHeight="1" x14ac:dyDescent="0.2">
      <c r="A18" s="18"/>
      <c r="B18" s="15" t="str">
        <f>IF(入力シート!C22="","",入力シート!C22)</f>
        <v/>
      </c>
      <c r="C18" s="152" t="str">
        <f>IF(入力シート!D22="","",入力シート!D22)</f>
        <v/>
      </c>
      <c r="D18" s="153"/>
      <c r="E18" s="154"/>
      <c r="F18" s="64" t="str">
        <f>IF(入力シート!E22="","",入力シート!E22)</f>
        <v/>
      </c>
      <c r="G18" s="95" t="str">
        <f>IF(入力シート!F22="","",入力シート!F22)</f>
        <v/>
      </c>
      <c r="H18" s="65" t="str">
        <f>IF(入力シート!G22="","",入力シート!G22)</f>
        <v/>
      </c>
      <c r="I18" s="120" t="str">
        <f>IF(入力シート!H22="","",入力シート!H22)</f>
        <v/>
      </c>
      <c r="J18" s="121"/>
      <c r="K18" s="121"/>
      <c r="L18" s="122" t="str">
        <f>IF(入力シート!I22="","",入力シート!I22)</f>
        <v/>
      </c>
      <c r="M18" s="123"/>
      <c r="N18" s="123"/>
      <c r="O18" s="117" t="str">
        <f>IF(入力シート!C22="","",IF(AND(LEFT(入力シート!D22,1)=LEFT(入力シート!$D$11,1),RIGHT(入力シート!D22,1)=RIGHT(入力シート!$D$11,1)),"主将",""))</f>
        <v/>
      </c>
      <c r="P18" s="118"/>
      <c r="Q18" s="119"/>
      <c r="R18" s="5"/>
      <c r="S18" s="5"/>
      <c r="T18" s="5"/>
      <c r="U18" s="5"/>
      <c r="V18" s="5"/>
      <c r="W18" s="5"/>
      <c r="X18" s="5"/>
      <c r="Y18" s="5"/>
      <c r="Z18" s="5"/>
    </row>
    <row r="19" spans="1:29" s="17" customFormat="1" ht="38.25" customHeight="1" x14ac:dyDescent="0.2">
      <c r="A19" s="18"/>
      <c r="B19" s="15" t="str">
        <f>IF(入力シート!C23="","",入力シート!C23)</f>
        <v/>
      </c>
      <c r="C19" s="152" t="str">
        <f>IF(入力シート!D23="","",入力シート!D23)</f>
        <v/>
      </c>
      <c r="D19" s="153"/>
      <c r="E19" s="154"/>
      <c r="F19" s="64" t="str">
        <f>IF(入力シート!E23="","",入力シート!E23)</f>
        <v/>
      </c>
      <c r="G19" s="95" t="str">
        <f>IF(入力シート!F23="","",入力シート!F23)</f>
        <v/>
      </c>
      <c r="H19" s="65" t="str">
        <f>IF(入力シート!G23="","",入力シート!G23)</f>
        <v/>
      </c>
      <c r="I19" s="120" t="str">
        <f>IF(入力シート!H23="","",入力シート!H23)</f>
        <v/>
      </c>
      <c r="J19" s="121"/>
      <c r="K19" s="121"/>
      <c r="L19" s="122" t="str">
        <f>IF(入力シート!I23="","",入力シート!I23)</f>
        <v/>
      </c>
      <c r="M19" s="123"/>
      <c r="N19" s="123"/>
      <c r="O19" s="117" t="str">
        <f>IF(入力シート!C23="","",IF(AND(LEFT(入力シート!D23,1)=LEFT(入力シート!$D$11,1),RIGHT(入力シート!D23,1)=RIGHT(入力シート!$D$11,1)),"主将",""))</f>
        <v/>
      </c>
      <c r="P19" s="118"/>
      <c r="Q19" s="119"/>
      <c r="R19" s="5"/>
      <c r="S19" s="5"/>
      <c r="T19" s="5"/>
      <c r="U19" s="5"/>
      <c r="V19" s="5"/>
      <c r="W19" s="5"/>
      <c r="X19" s="5"/>
      <c r="Y19" s="5"/>
      <c r="Z19" s="5"/>
    </row>
    <row r="20" spans="1:29" s="17" customFormat="1" ht="38.25" customHeight="1" x14ac:dyDescent="0.2">
      <c r="A20" s="18"/>
      <c r="B20" s="15" t="str">
        <f>IF(入力シート!C24="","",入力シート!C24)</f>
        <v/>
      </c>
      <c r="C20" s="152" t="str">
        <f>IF(入力シート!D24="","",入力シート!D24)</f>
        <v/>
      </c>
      <c r="D20" s="153"/>
      <c r="E20" s="154"/>
      <c r="F20" s="64" t="str">
        <f>IF(入力シート!E24="","",入力シート!E24)</f>
        <v/>
      </c>
      <c r="G20" s="95" t="str">
        <f>IF(入力シート!F24="","",入力シート!F24)</f>
        <v/>
      </c>
      <c r="H20" s="65" t="str">
        <f>IF(入力シート!G24="","",入力シート!G24)</f>
        <v/>
      </c>
      <c r="I20" s="120" t="str">
        <f>IF(入力シート!H24="","",入力シート!H24)</f>
        <v/>
      </c>
      <c r="J20" s="121"/>
      <c r="K20" s="121"/>
      <c r="L20" s="122" t="str">
        <f>IF(入力シート!I24="","",入力シート!I24)</f>
        <v/>
      </c>
      <c r="M20" s="123"/>
      <c r="N20" s="123"/>
      <c r="O20" s="117" t="str">
        <f>IF(入力シート!C24="","",IF(AND(LEFT(入力シート!D24,1)=LEFT(入力シート!$D$11,1),RIGHT(入力シート!D24,1)=RIGHT(入力シート!$D$11,1)),"主将",""))</f>
        <v/>
      </c>
      <c r="P20" s="118"/>
      <c r="Q20" s="119"/>
      <c r="R20" s="5"/>
      <c r="S20" s="5"/>
      <c r="T20" s="5"/>
      <c r="U20" s="5"/>
      <c r="V20" s="5"/>
      <c r="W20" s="5"/>
      <c r="X20" s="5"/>
      <c r="Y20" s="5"/>
      <c r="Z20" s="5"/>
    </row>
    <row r="21" spans="1:29" s="17" customFormat="1" ht="38.25" customHeight="1" x14ac:dyDescent="0.2">
      <c r="A21" s="18"/>
      <c r="B21" s="15" t="str">
        <f>IF(入力シート!C25="","",入力シート!C25)</f>
        <v/>
      </c>
      <c r="C21" s="152" t="str">
        <f>IF(入力シート!D25="","",入力シート!D25)</f>
        <v/>
      </c>
      <c r="D21" s="153"/>
      <c r="E21" s="154"/>
      <c r="F21" s="64" t="str">
        <f>IF(入力シート!E25="","",入力シート!E25)</f>
        <v/>
      </c>
      <c r="G21" s="95" t="str">
        <f>IF(入力シート!F25="","",入力シート!F25)</f>
        <v/>
      </c>
      <c r="H21" s="65" t="str">
        <f>IF(入力シート!G25="","",入力シート!G25)</f>
        <v/>
      </c>
      <c r="I21" s="120" t="str">
        <f>IF(入力シート!H25="","",入力シート!H25)</f>
        <v/>
      </c>
      <c r="J21" s="121"/>
      <c r="K21" s="121"/>
      <c r="L21" s="122" t="str">
        <f>IF(入力シート!I25="","",入力シート!I25)</f>
        <v/>
      </c>
      <c r="M21" s="123"/>
      <c r="N21" s="123"/>
      <c r="O21" s="117" t="str">
        <f>IF(入力シート!C25="","",IF(AND(LEFT(入力シート!D25,1)=LEFT(入力シート!$D$11,1),RIGHT(入力シート!D25,1)=RIGHT(入力シート!$D$11,1)),"主将",""))</f>
        <v/>
      </c>
      <c r="P21" s="118"/>
      <c r="Q21" s="119"/>
      <c r="R21" s="5"/>
      <c r="S21" s="5"/>
      <c r="T21" s="5"/>
      <c r="U21" s="5"/>
      <c r="V21" s="5"/>
      <c r="W21" s="5"/>
      <c r="X21" s="5"/>
      <c r="Y21" s="5"/>
      <c r="Z21" s="5"/>
    </row>
    <row r="22" spans="1:29" s="17" customFormat="1" ht="38.25" customHeight="1" x14ac:dyDescent="0.2">
      <c r="A22" s="18"/>
      <c r="B22" s="15" t="str">
        <f>IF(入力シート!C26="","",入力シート!C26)</f>
        <v/>
      </c>
      <c r="C22" s="152" t="str">
        <f>IF(入力シート!D26="","",入力シート!D26)</f>
        <v/>
      </c>
      <c r="D22" s="153"/>
      <c r="E22" s="154"/>
      <c r="F22" s="64" t="str">
        <f>IF(入力シート!E26="","",入力シート!E26)</f>
        <v/>
      </c>
      <c r="G22" s="95" t="str">
        <f>IF(入力シート!F26="","",入力シート!F26)</f>
        <v/>
      </c>
      <c r="H22" s="65" t="str">
        <f>IF(入力シート!G26="","",入力シート!G26)</f>
        <v/>
      </c>
      <c r="I22" s="120" t="str">
        <f>IF(入力シート!H26="","",入力シート!H26)</f>
        <v/>
      </c>
      <c r="J22" s="121"/>
      <c r="K22" s="121"/>
      <c r="L22" s="122" t="str">
        <f>IF(入力シート!I26="","",入力シート!I26)</f>
        <v/>
      </c>
      <c r="M22" s="123"/>
      <c r="N22" s="123"/>
      <c r="O22" s="117" t="str">
        <f>IF(入力シート!C26="","",IF(AND(LEFT(入力シート!D26,1)=LEFT(入力シート!$D$11,1),RIGHT(入力シート!D26,1)=RIGHT(入力シート!$D$11,1)),"主将",""))</f>
        <v/>
      </c>
      <c r="P22" s="118"/>
      <c r="Q22" s="119"/>
      <c r="R22" s="5"/>
      <c r="S22" s="5"/>
      <c r="T22" s="5"/>
      <c r="U22" s="5"/>
      <c r="V22" s="5"/>
      <c r="W22" s="5"/>
      <c r="X22" s="5"/>
      <c r="Y22" s="5"/>
      <c r="Z22" s="5"/>
    </row>
    <row r="23" spans="1:29" s="17" customFormat="1" ht="38.25" customHeight="1" x14ac:dyDescent="0.2">
      <c r="A23" s="18"/>
      <c r="B23" s="15" t="str">
        <f>IF(入力シート!C27="","",入力シート!C27)</f>
        <v/>
      </c>
      <c r="C23" s="152" t="str">
        <f>IF(入力シート!D27="","",入力シート!D27)</f>
        <v/>
      </c>
      <c r="D23" s="153"/>
      <c r="E23" s="154"/>
      <c r="F23" s="64" t="str">
        <f>IF(入力シート!E27="","",入力シート!E27)</f>
        <v/>
      </c>
      <c r="G23" s="95" t="str">
        <f>IF(入力シート!F27="","",入力シート!F27)</f>
        <v/>
      </c>
      <c r="H23" s="65" t="str">
        <f>IF(入力シート!G27="","",入力シート!G27)</f>
        <v/>
      </c>
      <c r="I23" s="120" t="str">
        <f>IF(入力シート!H27="","",入力シート!H27)</f>
        <v/>
      </c>
      <c r="J23" s="121"/>
      <c r="K23" s="121"/>
      <c r="L23" s="122" t="str">
        <f>IF(入力シート!I27="","",入力シート!I27)</f>
        <v/>
      </c>
      <c r="M23" s="123"/>
      <c r="N23" s="123"/>
      <c r="O23" s="117" t="str">
        <f>IF(入力シート!C27="","",IF(AND(LEFT(入力シート!D27,1)=LEFT(入力シート!$D$11,1),RIGHT(入力シート!D27,1)=RIGHT(入力シート!$D$11,1)),"主将",""))</f>
        <v/>
      </c>
      <c r="P23" s="118"/>
      <c r="Q23" s="119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17" customFormat="1" ht="38.25" customHeight="1" x14ac:dyDescent="0.2">
      <c r="A24" s="18"/>
      <c r="B24" s="15" t="str">
        <f>IF(入力シート!C28="","",入力シート!C28)</f>
        <v/>
      </c>
      <c r="C24" s="152" t="str">
        <f>IF(入力シート!D28="","",入力シート!D28)</f>
        <v/>
      </c>
      <c r="D24" s="153"/>
      <c r="E24" s="154"/>
      <c r="F24" s="64" t="str">
        <f>IF(入力シート!E28="","",入力シート!E28)</f>
        <v/>
      </c>
      <c r="G24" s="95" t="str">
        <f>IF(入力シート!F28="","",入力シート!F28)</f>
        <v/>
      </c>
      <c r="H24" s="65" t="str">
        <f>IF(入力シート!G28="","",入力シート!G28)</f>
        <v/>
      </c>
      <c r="I24" s="120" t="str">
        <f>IF(入力シート!H28="","",入力シート!H28)</f>
        <v/>
      </c>
      <c r="J24" s="121"/>
      <c r="K24" s="121"/>
      <c r="L24" s="122" t="str">
        <f>IF(入力シート!I28="","",入力シート!I28)</f>
        <v/>
      </c>
      <c r="M24" s="123"/>
      <c r="N24" s="123"/>
      <c r="O24" s="117" t="str">
        <f>IF(入力シート!C28="","",IF(AND(LEFT(入力シート!D28,1)=LEFT(入力シート!$D$11,1),RIGHT(入力シート!D28,1)=RIGHT(入力シート!$D$11,1)),"主将",""))</f>
        <v/>
      </c>
      <c r="P24" s="118"/>
      <c r="Q24" s="1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17" customFormat="1" ht="38.25" customHeight="1" x14ac:dyDescent="0.2">
      <c r="A25" s="18"/>
      <c r="B25" s="15" t="str">
        <f>IF(入力シート!C29="","",入力シート!C29)</f>
        <v/>
      </c>
      <c r="C25" s="152" t="str">
        <f>IF(入力シート!D29="","",入力シート!D29)</f>
        <v/>
      </c>
      <c r="D25" s="153"/>
      <c r="E25" s="154"/>
      <c r="F25" s="64" t="str">
        <f>IF(入力シート!E29="","",入力シート!E29)</f>
        <v/>
      </c>
      <c r="G25" s="95" t="str">
        <f>IF(入力シート!F29="","",入力シート!F29)</f>
        <v/>
      </c>
      <c r="H25" s="65" t="str">
        <f>IF(入力シート!G29="","",入力シート!G29)</f>
        <v/>
      </c>
      <c r="I25" s="120" t="str">
        <f>IF(入力シート!H29="","",入力シート!H29)</f>
        <v/>
      </c>
      <c r="J25" s="121"/>
      <c r="K25" s="121"/>
      <c r="L25" s="122" t="str">
        <f>IF(入力シート!I29="","",入力シート!I29)</f>
        <v/>
      </c>
      <c r="M25" s="123"/>
      <c r="N25" s="123"/>
      <c r="O25" s="117" t="str">
        <f>IF(入力シート!C29="","",IF(AND(LEFT(入力シート!D29,1)=LEFT(入力シート!$D$11,1),RIGHT(入力シート!D29,1)=RIGHT(入力シート!$D$11,1)),"主将",""))</f>
        <v/>
      </c>
      <c r="P25" s="118"/>
      <c r="Q25" s="119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17" customFormat="1" ht="38.25" customHeight="1" x14ac:dyDescent="0.2">
      <c r="A26" s="18"/>
      <c r="B26" s="15" t="str">
        <f>IF(入力シート!C30="","",入力シート!C30)</f>
        <v/>
      </c>
      <c r="C26" s="152" t="str">
        <f>IF(入力シート!D30="","",入力シート!D30)</f>
        <v/>
      </c>
      <c r="D26" s="153"/>
      <c r="E26" s="154"/>
      <c r="F26" s="64" t="str">
        <f>IF(入力シート!E30="","",入力シート!E30)</f>
        <v/>
      </c>
      <c r="G26" s="95" t="str">
        <f>IF(入力シート!F30="","",入力シート!F30)</f>
        <v/>
      </c>
      <c r="H26" s="65" t="str">
        <f>IF(入力シート!G30="","",入力シート!G30)</f>
        <v/>
      </c>
      <c r="I26" s="120" t="str">
        <f>IF(入力シート!H30="","",入力シート!H30)</f>
        <v/>
      </c>
      <c r="J26" s="121"/>
      <c r="K26" s="121"/>
      <c r="L26" s="122" t="str">
        <f>IF(入力シート!I30="","",入力シート!I30)</f>
        <v/>
      </c>
      <c r="M26" s="123"/>
      <c r="N26" s="123"/>
      <c r="O26" s="117" t="str">
        <f>IF(入力シート!C30="","",IF(AND(LEFT(入力シート!D30,1)=LEFT(入力シート!$D$11,1),RIGHT(入力シート!D30,1)=RIGHT(入力シート!$D$11,1)),"主将",""))</f>
        <v/>
      </c>
      <c r="P26" s="118"/>
      <c r="Q26" s="119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17" customFormat="1" ht="38.25" customHeight="1" x14ac:dyDescent="0.2">
      <c r="A27" s="18"/>
      <c r="B27" s="15" t="str">
        <f>IF(入力シート!C31="","",入力シート!C31)</f>
        <v/>
      </c>
      <c r="C27" s="152" t="str">
        <f>IF(入力シート!D31="","",入力シート!D31)</f>
        <v/>
      </c>
      <c r="D27" s="153"/>
      <c r="E27" s="154"/>
      <c r="F27" s="108" t="str">
        <f>IF(入力シート!E31="","",入力シート!E31)</f>
        <v/>
      </c>
      <c r="G27" s="95" t="str">
        <f>IF(入力シート!F31="","",入力シート!F31)</f>
        <v/>
      </c>
      <c r="H27" s="109" t="str">
        <f>IF(入力シート!G31="","",入力シート!G31)</f>
        <v/>
      </c>
      <c r="I27" s="120" t="str">
        <f>IF(入力シート!H31="","",入力シート!H31)</f>
        <v/>
      </c>
      <c r="J27" s="121"/>
      <c r="K27" s="121"/>
      <c r="L27" s="122" t="str">
        <f>IF(入力シート!I31="","",入力シート!I31)</f>
        <v/>
      </c>
      <c r="M27" s="123"/>
      <c r="N27" s="123"/>
      <c r="O27" s="117" t="str">
        <f>IF(入力シート!C31="","",IF(AND(LEFT(入力シート!D31,1)=LEFT(入力シート!$D$11,1),RIGHT(入力シート!D31,1)=RIGHT(入力シート!$D$11,1)),"主将",""))</f>
        <v/>
      </c>
      <c r="P27" s="118"/>
      <c r="Q27" s="119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17" customFormat="1" ht="38.25" customHeight="1" x14ac:dyDescent="0.2">
      <c r="A28" s="18"/>
      <c r="B28" s="15" t="str">
        <f>IF(入力シート!C32="","",入力シート!C32)</f>
        <v/>
      </c>
      <c r="C28" s="152" t="str">
        <f>IF(入力シート!D32="","",入力シート!D32)</f>
        <v/>
      </c>
      <c r="D28" s="153"/>
      <c r="E28" s="154"/>
      <c r="F28" s="108" t="str">
        <f>IF(入力シート!E32="","",入力シート!E32)</f>
        <v/>
      </c>
      <c r="G28" s="95" t="str">
        <f>IF(入力シート!F32="","",入力シート!F32)</f>
        <v/>
      </c>
      <c r="H28" s="109" t="str">
        <f>IF(入力シート!G32="","",入力シート!G32)</f>
        <v/>
      </c>
      <c r="I28" s="120" t="str">
        <f>IF(入力シート!H32="","",入力シート!H32)</f>
        <v/>
      </c>
      <c r="J28" s="121"/>
      <c r="K28" s="121"/>
      <c r="L28" s="122" t="str">
        <f>IF(入力シート!I32="","",入力シート!I32)</f>
        <v/>
      </c>
      <c r="M28" s="123"/>
      <c r="N28" s="123"/>
      <c r="O28" s="117" t="str">
        <f>IF(入力シート!C32="","",IF(AND(LEFT(入力シート!D32,1)=LEFT(入力シート!$D$11,1),RIGHT(入力シート!D32,1)=RIGHT(入力シート!$D$11,1)),"主将",""))</f>
        <v/>
      </c>
      <c r="P28" s="118"/>
      <c r="Q28" s="119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17" customFormat="1" ht="38.25" customHeight="1" x14ac:dyDescent="0.2">
      <c r="A29" s="18"/>
      <c r="B29" s="15" t="str">
        <f>IF(入力シート!C33="","",入力シート!C33)</f>
        <v/>
      </c>
      <c r="C29" s="152" t="str">
        <f>IF(入力シート!D33="","",入力シート!D33)</f>
        <v/>
      </c>
      <c r="D29" s="153"/>
      <c r="E29" s="154"/>
      <c r="F29" s="64" t="str">
        <f>IF(入力シート!E33="","",入力シート!E33)</f>
        <v/>
      </c>
      <c r="G29" s="95" t="str">
        <f>IF(入力シート!F33="","",入力シート!F33)</f>
        <v/>
      </c>
      <c r="H29" s="65" t="str">
        <f>IF(入力シート!G33="","",入力シート!G33)</f>
        <v/>
      </c>
      <c r="I29" s="120" t="str">
        <f>IF(入力シート!H33="","",入力シート!H33)</f>
        <v/>
      </c>
      <c r="J29" s="121"/>
      <c r="K29" s="121"/>
      <c r="L29" s="122" t="str">
        <f>IF(入力シート!I33="","",入力シート!I33)</f>
        <v/>
      </c>
      <c r="M29" s="123"/>
      <c r="N29" s="123"/>
      <c r="O29" s="117" t="str">
        <f>IF(入力シート!C33="","",IF(AND(LEFT(入力シート!D33,1)=LEFT(入力シート!$D$11,1),RIGHT(入力シート!D33,1)=RIGHT(入力シート!$D$11,1)),"主将",""))</f>
        <v/>
      </c>
      <c r="P29" s="118"/>
      <c r="Q29" s="119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17" customFormat="1" ht="38.25" customHeight="1" x14ac:dyDescent="0.2">
      <c r="A30" s="18"/>
      <c r="B30" s="16" t="str">
        <f>IF(入力シート!C34="","",入力シート!C34)</f>
        <v/>
      </c>
      <c r="C30" s="167" t="str">
        <f>IF(入力シート!D34="","",入力シート!D34)</f>
        <v/>
      </c>
      <c r="D30" s="168"/>
      <c r="E30" s="169"/>
      <c r="F30" s="53" t="str">
        <f>IF(入力シート!E34="","",入力シート!E34)</f>
        <v/>
      </c>
      <c r="G30" s="96" t="str">
        <f>IF(入力シート!F34="","",入力シート!F34)</f>
        <v/>
      </c>
      <c r="H30" s="66" t="str">
        <f>IF(入力シート!G34="","",入力シート!G34)</f>
        <v/>
      </c>
      <c r="I30" s="170" t="str">
        <f>IF(入力シート!H34="","",入力シート!H34)</f>
        <v/>
      </c>
      <c r="J30" s="171"/>
      <c r="K30" s="171"/>
      <c r="L30" s="167" t="str">
        <f>IF(入力シート!I34="","",入力シート!I34)</f>
        <v/>
      </c>
      <c r="M30" s="168"/>
      <c r="N30" s="168"/>
      <c r="O30" s="173" t="str">
        <f>IF(入力シート!C34="","",IF(AND(LEFT(入力シート!D34,1)=LEFT(入力シート!$D$11,1),RIGHT(入力シート!D34,1)=RIGHT(入力シート!$D$11,1)),"主将",""))</f>
        <v/>
      </c>
      <c r="P30" s="174"/>
      <c r="Q30" s="17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s="17" customFormat="1" ht="36" customHeight="1" x14ac:dyDescent="0.2">
      <c r="A31" s="37"/>
      <c r="B31" s="19" t="s">
        <v>97</v>
      </c>
      <c r="C31" s="20"/>
      <c r="D31" s="20"/>
      <c r="E31" s="21"/>
      <c r="F31" s="21"/>
      <c r="G31" s="5"/>
      <c r="H31" s="37"/>
      <c r="I31" s="5"/>
      <c r="J31" s="5"/>
      <c r="K31" s="5"/>
      <c r="L31" s="166"/>
      <c r="M31" s="166"/>
      <c r="N31" s="166"/>
      <c r="O31" s="37"/>
      <c r="P31" s="3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s="17" customFormat="1" ht="20.25" customHeight="1" x14ac:dyDescent="0.2">
      <c r="A32" s="181" t="s">
        <v>8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2" s="17" customFormat="1" ht="31.5" customHeight="1" x14ac:dyDescent="0.2">
      <c r="B33" s="22" t="s">
        <v>9</v>
      </c>
    </row>
    <row r="34" spans="1:22" s="17" customFormat="1" ht="31.5" customHeight="1" x14ac:dyDescent="0.2">
      <c r="C34" s="183">
        <f ca="1">TODAY()</f>
        <v>45594</v>
      </c>
      <c r="D34" s="183"/>
      <c r="E34" s="183"/>
      <c r="F34" s="183"/>
      <c r="G34" s="183"/>
      <c r="H34" s="183"/>
      <c r="I34" s="183"/>
    </row>
    <row r="35" spans="1:22" s="17" customFormat="1" ht="31.5" customHeight="1" thickBot="1" x14ac:dyDescent="0.25">
      <c r="H35" s="177" t="str">
        <f>入力シート!D3&amp;入力シート!E3&amp;入力シート!E4&amp;" "&amp;入力シート!F9</f>
        <v xml:space="preserve">高等学校 </v>
      </c>
      <c r="I35" s="177"/>
      <c r="J35" s="177"/>
      <c r="K35" s="177"/>
      <c r="L35" s="177"/>
      <c r="M35" s="177"/>
      <c r="N35" s="182" t="str">
        <f>IF(入力シート!D9="","未入力",入力シート!D9)</f>
        <v>未入力</v>
      </c>
      <c r="O35" s="182"/>
      <c r="P35" s="182"/>
      <c r="Q35" s="182"/>
      <c r="R35" s="182"/>
      <c r="S35" s="30"/>
    </row>
    <row r="36" spans="1:22" s="17" customFormat="1" ht="20.25" customHeight="1" thickTop="1" x14ac:dyDescent="0.2"/>
    <row r="37" spans="1:22" ht="25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6.5" customHeight="1" x14ac:dyDescent="0.2"/>
    <row r="39" spans="1:22" ht="16.5" customHeight="1" x14ac:dyDescent="0.2"/>
    <row r="40" spans="1:22" ht="16.5" customHeight="1" x14ac:dyDescent="0.2"/>
    <row r="41" spans="1:22" ht="16.5" customHeight="1" x14ac:dyDescent="0.2"/>
    <row r="42" spans="1:22" ht="16.5" customHeight="1" x14ac:dyDescent="0.2"/>
    <row r="43" spans="1:22" ht="16.5" customHeight="1" x14ac:dyDescent="0.2"/>
    <row r="44" spans="1:22" ht="16.5" customHeight="1" x14ac:dyDescent="0.2"/>
    <row r="45" spans="1:22" ht="16.5" customHeight="1" x14ac:dyDescent="0.2"/>
    <row r="46" spans="1:22" ht="16.5" customHeight="1" x14ac:dyDescent="0.2"/>
    <row r="47" spans="1:22" ht="16.5" customHeight="1" x14ac:dyDescent="0.2"/>
    <row r="48" spans="1:22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</sheetData>
  <sheetProtection sheet="1" selectLockedCells="1" selectUnlockedCells="1"/>
  <mergeCells count="85">
    <mergeCell ref="A1:U1"/>
    <mergeCell ref="O29:Q29"/>
    <mergeCell ref="O30:Q30"/>
    <mergeCell ref="L3:O3"/>
    <mergeCell ref="H35:M35"/>
    <mergeCell ref="O16:Q16"/>
    <mergeCell ref="O17:Q17"/>
    <mergeCell ref="O18:Q18"/>
    <mergeCell ref="O19:Q19"/>
    <mergeCell ref="O20:Q20"/>
    <mergeCell ref="O21:Q21"/>
    <mergeCell ref="O22:Q22"/>
    <mergeCell ref="O23:Q23"/>
    <mergeCell ref="A32:X32"/>
    <mergeCell ref="N35:R35"/>
    <mergeCell ref="C34:I34"/>
    <mergeCell ref="C29:E29"/>
    <mergeCell ref="C30:E30"/>
    <mergeCell ref="I29:K29"/>
    <mergeCell ref="I30:K30"/>
    <mergeCell ref="I26:K26"/>
    <mergeCell ref="C26:E26"/>
    <mergeCell ref="C27:E27"/>
    <mergeCell ref="C28:E28"/>
    <mergeCell ref="C20:E20"/>
    <mergeCell ref="C21:E21"/>
    <mergeCell ref="C25:E25"/>
    <mergeCell ref="I19:K19"/>
    <mergeCell ref="C22:E22"/>
    <mergeCell ref="C23:E23"/>
    <mergeCell ref="C24:E24"/>
    <mergeCell ref="I24:K24"/>
    <mergeCell ref="I23:K23"/>
    <mergeCell ref="L31:N31"/>
    <mergeCell ref="L22:N22"/>
    <mergeCell ref="L23:N23"/>
    <mergeCell ref="L24:N24"/>
    <mergeCell ref="L25:N25"/>
    <mergeCell ref="L26:N26"/>
    <mergeCell ref="L29:N29"/>
    <mergeCell ref="L30:N30"/>
    <mergeCell ref="O26:Q26"/>
    <mergeCell ref="I18:K18"/>
    <mergeCell ref="K12:T12"/>
    <mergeCell ref="L18:N18"/>
    <mergeCell ref="K11:R11"/>
    <mergeCell ref="I16:K16"/>
    <mergeCell ref="L16:N16"/>
    <mergeCell ref="L17:N17"/>
    <mergeCell ref="L19:N19"/>
    <mergeCell ref="I17:K17"/>
    <mergeCell ref="L21:N21"/>
    <mergeCell ref="I21:K21"/>
    <mergeCell ref="I22:K22"/>
    <mergeCell ref="L20:N20"/>
    <mergeCell ref="I20:K20"/>
    <mergeCell ref="I25:K25"/>
    <mergeCell ref="C16:E16"/>
    <mergeCell ref="I2:T2"/>
    <mergeCell ref="I3:K3"/>
    <mergeCell ref="O24:Q24"/>
    <mergeCell ref="O25:Q25"/>
    <mergeCell ref="D11:H11"/>
    <mergeCell ref="B11:C11"/>
    <mergeCell ref="B12:C12"/>
    <mergeCell ref="C19:E19"/>
    <mergeCell ref="C18:E18"/>
    <mergeCell ref="B14:C14"/>
    <mergeCell ref="D14:F14"/>
    <mergeCell ref="G14:H14"/>
    <mergeCell ref="B13:C13"/>
    <mergeCell ref="C17:E17"/>
    <mergeCell ref="G13:H13"/>
    <mergeCell ref="W3:X3"/>
    <mergeCell ref="Q3:S3"/>
    <mergeCell ref="B8:D9"/>
    <mergeCell ref="D12:F12"/>
    <mergeCell ref="D13:F13"/>
    <mergeCell ref="G12:H12"/>
    <mergeCell ref="O27:Q27"/>
    <mergeCell ref="O28:Q28"/>
    <mergeCell ref="I27:K27"/>
    <mergeCell ref="I28:K28"/>
    <mergeCell ref="L27:N27"/>
    <mergeCell ref="L28:N28"/>
  </mergeCells>
  <phoneticPr fontId="21"/>
  <conditionalFormatting sqref="B8:D9 D12:F14 K12:T12 N35:R35">
    <cfRule type="containsText" dxfId="1" priority="3" operator="containsText" text="未">
      <formula>NOT(ISERROR(SEARCH("未",B8)))</formula>
    </cfRule>
  </conditionalFormatting>
  <printOptions horizontalCentered="1" verticalCentered="1"/>
  <pageMargins left="0.94488188976377963" right="0.59055118110236227" top="0.59055118110236227" bottom="0.59055118110236227" header="0.51181102362204722" footer="0.51181102362204722"/>
  <pageSetup paperSize="9" scale="74" orientation="portrait" r:id="rId1"/>
  <headerFooter alignWithMargins="0"/>
  <rowBreaks count="1" manualBreakCount="1">
    <brk id="3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BreakPreview" zoomScale="60" zoomScaleNormal="40" workbookViewId="0">
      <pane ySplit="1" topLeftCell="A11" activePane="bottomLeft" state="frozen"/>
      <selection pane="bottomLeft" activeCell="G8" sqref="G8:H8"/>
    </sheetView>
  </sheetViews>
  <sheetFormatPr defaultColWidth="9" defaultRowHeight="13.2" x14ac:dyDescent="0.2"/>
  <cols>
    <col min="1" max="1" width="7.21875" style="57" customWidth="1"/>
    <col min="2" max="2" width="6.21875" style="57" customWidth="1"/>
    <col min="3" max="5" width="11.21875" style="57" customWidth="1"/>
    <col min="6" max="6" width="6.21875" style="57" customWidth="1"/>
    <col min="7" max="7" width="7.44140625" style="57" customWidth="1"/>
    <col min="8" max="9" width="11.33203125" style="57" customWidth="1"/>
    <col min="10" max="10" width="15.6640625" style="57" customWidth="1"/>
    <col min="11" max="16384" width="9" style="57"/>
  </cols>
  <sheetData>
    <row r="1" spans="1:10" ht="19.2" x14ac:dyDescent="0.25">
      <c r="A1" s="192" t="s">
        <v>118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29.25" customHeight="1" x14ac:dyDescent="0.2">
      <c r="A3" s="200" t="s">
        <v>102</v>
      </c>
      <c r="B3" s="201"/>
      <c r="C3" s="201"/>
      <c r="D3" s="195" t="str">
        <f>IF(入力シート!D3="","未入力",入力シート!D3)</f>
        <v>未入力</v>
      </c>
      <c r="E3" s="196"/>
      <c r="F3" s="196"/>
      <c r="G3" s="196"/>
      <c r="H3" s="196"/>
      <c r="I3" s="196"/>
      <c r="J3" s="197"/>
    </row>
    <row r="4" spans="1:10" ht="29.25" customHeight="1" x14ac:dyDescent="0.2">
      <c r="A4" s="202"/>
      <c r="B4" s="203"/>
      <c r="C4" s="203"/>
      <c r="D4" s="198"/>
      <c r="E4" s="198"/>
      <c r="F4" s="198"/>
      <c r="G4" s="198"/>
      <c r="H4" s="198"/>
      <c r="I4" s="198"/>
      <c r="J4" s="199"/>
    </row>
    <row r="5" spans="1:10" ht="30" customHeight="1" x14ac:dyDescent="0.2">
      <c r="A5" s="202"/>
      <c r="B5" s="203"/>
      <c r="C5" s="203"/>
      <c r="D5" s="58"/>
      <c r="E5" s="58"/>
      <c r="F5" s="58"/>
      <c r="G5" s="58"/>
      <c r="H5" s="204" t="str">
        <f>IF(入力シート!E3="","未入力",入力シート!E3&amp;入力シート!E4)</f>
        <v>高等学校</v>
      </c>
      <c r="I5" s="205"/>
      <c r="J5" s="206"/>
    </row>
    <row r="6" spans="1:10" ht="15" customHeight="1" x14ac:dyDescent="0.2">
      <c r="A6" s="202"/>
      <c r="B6" s="203"/>
      <c r="C6" s="203"/>
      <c r="D6" s="58"/>
      <c r="E6" s="58"/>
      <c r="F6" s="58"/>
      <c r="G6" s="58"/>
      <c r="H6" s="59"/>
      <c r="I6" s="59"/>
      <c r="J6" s="60"/>
    </row>
    <row r="7" spans="1:10" s="61" customFormat="1" ht="22.5" customHeight="1" x14ac:dyDescent="0.25">
      <c r="A7" s="202"/>
      <c r="B7" s="203"/>
      <c r="C7" s="203"/>
      <c r="E7" s="191" t="s">
        <v>101</v>
      </c>
      <c r="F7" s="191"/>
      <c r="G7" s="190">
        <f>入力シート!D10</f>
        <v>0</v>
      </c>
      <c r="H7" s="190"/>
      <c r="I7" s="190" t="str">
        <f>参加申込書!G12</f>
        <v>(・)</v>
      </c>
      <c r="J7" s="194"/>
    </row>
    <row r="8" spans="1:10" s="61" customFormat="1" ht="22.5" customHeight="1" x14ac:dyDescent="0.25">
      <c r="A8" s="202"/>
      <c r="B8" s="203"/>
      <c r="C8" s="203"/>
      <c r="E8" s="191" t="str">
        <f>IF(入力シート!D13="","","ｺｰﾁ：")</f>
        <v/>
      </c>
      <c r="F8" s="191"/>
      <c r="G8" s="190" t="str">
        <f>IF(入力シート!D13="","",入力シート!D13)</f>
        <v/>
      </c>
      <c r="H8" s="190"/>
      <c r="I8" s="190" t="str">
        <f>IF(入力シート!D13="","",参加申込書!G14)</f>
        <v/>
      </c>
      <c r="J8" s="194"/>
    </row>
    <row r="9" spans="1:10" s="61" customFormat="1" ht="22.5" customHeight="1" x14ac:dyDescent="0.25">
      <c r="A9" s="62"/>
      <c r="B9" s="63"/>
      <c r="C9" s="63"/>
      <c r="E9" s="191" t="str">
        <f>IF(入力シート!D12="","","ﾏﾈｰｼﾞｬｰ：")</f>
        <v/>
      </c>
      <c r="F9" s="191"/>
      <c r="G9" s="190" t="str">
        <f>IF(入力シート!D12="","",入力シート!D12)</f>
        <v/>
      </c>
      <c r="H9" s="190"/>
      <c r="I9" s="190" t="str">
        <f>IF(入力シート!D12="","",参加申込書!G13)</f>
        <v/>
      </c>
      <c r="J9" s="194"/>
    </row>
    <row r="10" spans="1:10" s="61" customFormat="1" ht="22.5" customHeight="1" x14ac:dyDescent="0.25">
      <c r="A10" s="207" t="s">
        <v>98</v>
      </c>
      <c r="B10" s="188" t="s">
        <v>99</v>
      </c>
      <c r="C10" s="188"/>
      <c r="D10" s="188"/>
      <c r="E10" s="188"/>
      <c r="F10" s="188"/>
      <c r="G10" s="185" t="s">
        <v>5</v>
      </c>
      <c r="H10" s="185" t="s">
        <v>6</v>
      </c>
      <c r="I10" s="186" t="s">
        <v>100</v>
      </c>
      <c r="J10" s="193" t="s">
        <v>96</v>
      </c>
    </row>
    <row r="11" spans="1:10" s="61" customFormat="1" ht="22.5" customHeight="1" x14ac:dyDescent="0.25">
      <c r="A11" s="207"/>
      <c r="B11" s="189"/>
      <c r="C11" s="189"/>
      <c r="D11" s="189"/>
      <c r="E11" s="189"/>
      <c r="F11" s="189"/>
      <c r="G11" s="185"/>
      <c r="H11" s="185"/>
      <c r="I11" s="187"/>
      <c r="J11" s="193"/>
    </row>
    <row r="12" spans="1:10" s="92" customFormat="1" ht="53.25" customHeight="1" x14ac:dyDescent="0.3">
      <c r="A12" s="88" t="str">
        <f>IF(入力シート!C21="","",入力シート!C21)</f>
        <v/>
      </c>
      <c r="B12" s="89"/>
      <c r="C12" s="184" t="str">
        <f>IF(入力シート!D21="","",入力シート!D21)</f>
        <v/>
      </c>
      <c r="D12" s="184"/>
      <c r="E12" s="184"/>
      <c r="F12" s="89"/>
      <c r="G12" s="90" t="str">
        <f>IF(入力シート!E21="","",入力シート!E21)</f>
        <v/>
      </c>
      <c r="H12" s="90" t="str">
        <f>IF(入力シート!F21="","",入力シート!F21)</f>
        <v/>
      </c>
      <c r="I12" s="90" t="str">
        <f>IF(入力シート!G21="","",入力シート!G21)</f>
        <v/>
      </c>
      <c r="J12" s="91" t="str">
        <f>参加申込書!O17</f>
        <v/>
      </c>
    </row>
    <row r="13" spans="1:10" s="92" customFormat="1" ht="53.25" customHeight="1" x14ac:dyDescent="0.3">
      <c r="A13" s="88" t="str">
        <f>IF(入力シート!C22="","",入力シート!C22)</f>
        <v/>
      </c>
      <c r="B13" s="89"/>
      <c r="C13" s="184" t="str">
        <f>IF(入力シート!D22="","",入力シート!D22)</f>
        <v/>
      </c>
      <c r="D13" s="184"/>
      <c r="E13" s="184"/>
      <c r="F13" s="89"/>
      <c r="G13" s="90" t="str">
        <f>IF(入力シート!E22="","",入力シート!E22)</f>
        <v/>
      </c>
      <c r="H13" s="90" t="str">
        <f>IF(入力シート!F22="","",入力シート!F22)</f>
        <v/>
      </c>
      <c r="I13" s="90" t="str">
        <f>IF(入力シート!G22="","",入力シート!G22)</f>
        <v/>
      </c>
      <c r="J13" s="91" t="str">
        <f>参加申込書!O18</f>
        <v/>
      </c>
    </row>
    <row r="14" spans="1:10" s="92" customFormat="1" ht="53.25" customHeight="1" x14ac:dyDescent="0.3">
      <c r="A14" s="88" t="str">
        <f>IF(入力シート!C23="","",入力シート!C23)</f>
        <v/>
      </c>
      <c r="B14" s="89"/>
      <c r="C14" s="184" t="str">
        <f>IF(入力シート!D23="","",入力シート!D23)</f>
        <v/>
      </c>
      <c r="D14" s="184"/>
      <c r="E14" s="184"/>
      <c r="F14" s="89"/>
      <c r="G14" s="90" t="str">
        <f>IF(入力シート!E23="","",入力シート!E23)</f>
        <v/>
      </c>
      <c r="H14" s="90" t="str">
        <f>IF(入力シート!F23="","",入力シート!F23)</f>
        <v/>
      </c>
      <c r="I14" s="90" t="str">
        <f>IF(入力シート!G23="","",入力シート!G23)</f>
        <v/>
      </c>
      <c r="J14" s="91" t="str">
        <f>参加申込書!O19</f>
        <v/>
      </c>
    </row>
    <row r="15" spans="1:10" s="92" customFormat="1" ht="53.25" customHeight="1" x14ac:dyDescent="0.3">
      <c r="A15" s="88" t="str">
        <f>IF(入力シート!C24="","",入力シート!C24)</f>
        <v/>
      </c>
      <c r="B15" s="89"/>
      <c r="C15" s="184" t="str">
        <f>IF(入力シート!D24="","",入力シート!D24)</f>
        <v/>
      </c>
      <c r="D15" s="184"/>
      <c r="E15" s="184"/>
      <c r="F15" s="89"/>
      <c r="G15" s="90" t="str">
        <f>IF(入力シート!E24="","",入力シート!E24)</f>
        <v/>
      </c>
      <c r="H15" s="90" t="str">
        <f>IF(入力シート!F24="","",入力シート!F24)</f>
        <v/>
      </c>
      <c r="I15" s="90" t="str">
        <f>IF(入力シート!G24="","",入力シート!G24)</f>
        <v/>
      </c>
      <c r="J15" s="91" t="str">
        <f>参加申込書!O20</f>
        <v/>
      </c>
    </row>
    <row r="16" spans="1:10" s="92" customFormat="1" ht="53.25" customHeight="1" x14ac:dyDescent="0.3">
      <c r="A16" s="88" t="str">
        <f>IF(入力シート!C25="","",入力シート!C25)</f>
        <v/>
      </c>
      <c r="B16" s="89"/>
      <c r="C16" s="184" t="str">
        <f>IF(入力シート!D25="","",入力シート!D25)</f>
        <v/>
      </c>
      <c r="D16" s="184"/>
      <c r="E16" s="184"/>
      <c r="F16" s="89"/>
      <c r="G16" s="90" t="str">
        <f>IF(入力シート!E25="","",入力シート!E25)</f>
        <v/>
      </c>
      <c r="H16" s="90" t="str">
        <f>IF(入力シート!F25="","",入力シート!F25)</f>
        <v/>
      </c>
      <c r="I16" s="90" t="str">
        <f>IF(入力シート!G25="","",入力シート!G25)</f>
        <v/>
      </c>
      <c r="J16" s="91" t="str">
        <f>参加申込書!O21</f>
        <v/>
      </c>
    </row>
    <row r="17" spans="1:10" s="92" customFormat="1" ht="53.25" customHeight="1" x14ac:dyDescent="0.3">
      <c r="A17" s="88" t="str">
        <f>IF(入力シート!C26="","",入力シート!C26)</f>
        <v/>
      </c>
      <c r="B17" s="89"/>
      <c r="C17" s="184" t="str">
        <f>IF(入力シート!D26="","",入力シート!D26)</f>
        <v/>
      </c>
      <c r="D17" s="184"/>
      <c r="E17" s="184"/>
      <c r="F17" s="89"/>
      <c r="G17" s="90" t="str">
        <f>IF(入力シート!E26="","",入力シート!E26)</f>
        <v/>
      </c>
      <c r="H17" s="90" t="str">
        <f>IF(入力シート!F26="","",入力シート!F26)</f>
        <v/>
      </c>
      <c r="I17" s="90" t="str">
        <f>IF(入力シート!G26="","",入力シート!G26)</f>
        <v/>
      </c>
      <c r="J17" s="91" t="str">
        <f>参加申込書!O22</f>
        <v/>
      </c>
    </row>
    <row r="18" spans="1:10" s="92" customFormat="1" ht="53.25" customHeight="1" x14ac:dyDescent="0.3">
      <c r="A18" s="88" t="str">
        <f>IF(入力シート!C27="","",入力シート!C27)</f>
        <v/>
      </c>
      <c r="B18" s="89"/>
      <c r="C18" s="184" t="str">
        <f>IF(入力シート!D27="","",入力シート!D27)</f>
        <v/>
      </c>
      <c r="D18" s="184"/>
      <c r="E18" s="184"/>
      <c r="F18" s="89"/>
      <c r="G18" s="90" t="str">
        <f>IF(入力シート!E27="","",入力シート!E27)</f>
        <v/>
      </c>
      <c r="H18" s="90" t="str">
        <f>IF(入力シート!F27="","",入力シート!F27)</f>
        <v/>
      </c>
      <c r="I18" s="90" t="str">
        <f>IF(入力シート!G27="","",入力シート!G27)</f>
        <v/>
      </c>
      <c r="J18" s="91" t="str">
        <f>参加申込書!O23</f>
        <v/>
      </c>
    </row>
    <row r="19" spans="1:10" s="92" customFormat="1" ht="53.25" customHeight="1" x14ac:dyDescent="0.3">
      <c r="A19" s="88" t="str">
        <f>IF(入力シート!C28="","",入力シート!C28)</f>
        <v/>
      </c>
      <c r="B19" s="89"/>
      <c r="C19" s="184" t="str">
        <f>IF(入力シート!D28="","",入力シート!D28)</f>
        <v/>
      </c>
      <c r="D19" s="184"/>
      <c r="E19" s="184"/>
      <c r="F19" s="89"/>
      <c r="G19" s="90" t="str">
        <f>IF(入力シート!E28="","",入力シート!E28)</f>
        <v/>
      </c>
      <c r="H19" s="90" t="str">
        <f>IF(入力シート!F28="","",入力シート!F28)</f>
        <v/>
      </c>
      <c r="I19" s="90" t="str">
        <f>IF(入力シート!G28="","",入力シート!G28)</f>
        <v/>
      </c>
      <c r="J19" s="91" t="str">
        <f>参加申込書!O24</f>
        <v/>
      </c>
    </row>
    <row r="20" spans="1:10" s="92" customFormat="1" ht="53.25" customHeight="1" x14ac:dyDescent="0.3">
      <c r="A20" s="88" t="str">
        <f>IF(入力シート!C29="","",入力シート!C29)</f>
        <v/>
      </c>
      <c r="B20" s="89"/>
      <c r="C20" s="184" t="str">
        <f>IF(入力シート!D29="","",入力シート!D29)</f>
        <v/>
      </c>
      <c r="D20" s="184"/>
      <c r="E20" s="184"/>
      <c r="F20" s="89"/>
      <c r="G20" s="90" t="str">
        <f>IF(入力シート!E29="","",入力シート!E29)</f>
        <v/>
      </c>
      <c r="H20" s="90" t="str">
        <f>IF(入力シート!F29="","",入力シート!F29)</f>
        <v/>
      </c>
      <c r="I20" s="90" t="str">
        <f>IF(入力シート!G29="","",入力シート!G29)</f>
        <v/>
      </c>
      <c r="J20" s="91" t="str">
        <f>参加申込書!O25</f>
        <v/>
      </c>
    </row>
    <row r="21" spans="1:10" s="92" customFormat="1" ht="53.25" customHeight="1" x14ac:dyDescent="0.3">
      <c r="A21" s="88" t="str">
        <f>IF(入力シート!C30="","",入力シート!C30)</f>
        <v/>
      </c>
      <c r="B21" s="89"/>
      <c r="C21" s="184" t="str">
        <f>IF(入力シート!D30="","",入力シート!D30)</f>
        <v/>
      </c>
      <c r="D21" s="184"/>
      <c r="E21" s="184"/>
      <c r="F21" s="89"/>
      <c r="G21" s="90" t="str">
        <f>IF(入力シート!E30="","",入力シート!E30)</f>
        <v/>
      </c>
      <c r="H21" s="90" t="str">
        <f>IF(入力シート!F30="","",入力シート!F30)</f>
        <v/>
      </c>
      <c r="I21" s="90" t="str">
        <f>IF(入力シート!G30="","",入力シート!G30)</f>
        <v/>
      </c>
      <c r="J21" s="91" t="str">
        <f>参加申込書!O26</f>
        <v/>
      </c>
    </row>
    <row r="22" spans="1:10" s="92" customFormat="1" ht="53.25" customHeight="1" x14ac:dyDescent="0.3">
      <c r="A22" s="88" t="str">
        <f>IF(入力シート!C31="","",入力シート!C31)</f>
        <v/>
      </c>
      <c r="B22" s="89"/>
      <c r="C22" s="184" t="str">
        <f>IF(入力シート!D31="","",入力シート!D31)</f>
        <v/>
      </c>
      <c r="D22" s="184"/>
      <c r="E22" s="184"/>
      <c r="F22" s="89"/>
      <c r="G22" s="90" t="str">
        <f>IF(入力シート!E31="","",入力シート!E31)</f>
        <v/>
      </c>
      <c r="H22" s="90" t="str">
        <f>IF(入力シート!F31="","",入力シート!F31)</f>
        <v/>
      </c>
      <c r="I22" s="90" t="str">
        <f>IF(入力シート!G31="","",入力シート!G31)</f>
        <v/>
      </c>
      <c r="J22" s="91" t="str">
        <f>参加申込書!O27</f>
        <v/>
      </c>
    </row>
    <row r="23" spans="1:10" s="92" customFormat="1" ht="53.25" customHeight="1" x14ac:dyDescent="0.3">
      <c r="A23" s="88" t="str">
        <f>IF(入力シート!C32="","",入力シート!C32)</f>
        <v/>
      </c>
      <c r="B23" s="89"/>
      <c r="C23" s="184" t="str">
        <f>IF(入力シート!D32="","",入力シート!D32)</f>
        <v/>
      </c>
      <c r="D23" s="184"/>
      <c r="E23" s="184"/>
      <c r="F23" s="89"/>
      <c r="G23" s="90" t="str">
        <f>IF(入力シート!E32="","",入力シート!E32)</f>
        <v/>
      </c>
      <c r="H23" s="90" t="str">
        <f>IF(入力シート!F32="","",入力シート!F32)</f>
        <v/>
      </c>
      <c r="I23" s="90" t="str">
        <f>IF(入力シート!G32="","",入力シート!G32)</f>
        <v/>
      </c>
      <c r="J23" s="91" t="str">
        <f>参加申込書!O28</f>
        <v/>
      </c>
    </row>
    <row r="24" spans="1:10" s="92" customFormat="1" ht="53.25" customHeight="1" x14ac:dyDescent="0.3">
      <c r="A24" s="88" t="str">
        <f>IF(入力シート!C33="","",入力シート!C33)</f>
        <v/>
      </c>
      <c r="B24" s="89"/>
      <c r="C24" s="184" t="str">
        <f>IF(入力シート!D33="","",入力シート!D33)</f>
        <v/>
      </c>
      <c r="D24" s="184"/>
      <c r="E24" s="184"/>
      <c r="F24" s="89"/>
      <c r="G24" s="90" t="str">
        <f>IF(入力シート!E33="","",入力シート!E33)</f>
        <v/>
      </c>
      <c r="H24" s="90" t="str">
        <f>IF(入力シート!F33="","",入力シート!F33)</f>
        <v/>
      </c>
      <c r="I24" s="90" t="str">
        <f>IF(入力シート!G33="","",入力シート!G33)</f>
        <v/>
      </c>
      <c r="J24" s="91" t="str">
        <f>参加申込書!O29</f>
        <v/>
      </c>
    </row>
    <row r="25" spans="1:10" s="92" customFormat="1" ht="53.25" customHeight="1" x14ac:dyDescent="0.3">
      <c r="A25" s="88" t="str">
        <f>IF(入力シート!C34="","",入力シート!C34)</f>
        <v/>
      </c>
      <c r="B25" s="89"/>
      <c r="C25" s="184" t="str">
        <f>IF(入力シート!D34="","",入力シート!D34)</f>
        <v/>
      </c>
      <c r="D25" s="184"/>
      <c r="E25" s="184"/>
      <c r="F25" s="89"/>
      <c r="G25" s="90" t="str">
        <f>IF(入力シート!E34="","",入力シート!E34)</f>
        <v/>
      </c>
      <c r="H25" s="90" t="str">
        <f>IF(入力シート!F34="","",入力シート!F34)</f>
        <v/>
      </c>
      <c r="I25" s="90" t="str">
        <f>IF(入力シート!G34="","",入力シート!G34)</f>
        <v/>
      </c>
      <c r="J25" s="91" t="str">
        <f>参加申込書!O30</f>
        <v/>
      </c>
    </row>
  </sheetData>
  <sheetProtection sheet="1" objects="1" scenarios="1" selectLockedCells="1" selectUnlockedCells="1"/>
  <mergeCells count="33">
    <mergeCell ref="E8:F8"/>
    <mergeCell ref="C22:E22"/>
    <mergeCell ref="A1:J1"/>
    <mergeCell ref="J10:J11"/>
    <mergeCell ref="E7:F7"/>
    <mergeCell ref="I7:J7"/>
    <mergeCell ref="G8:H8"/>
    <mergeCell ref="D3:J4"/>
    <mergeCell ref="A3:C8"/>
    <mergeCell ref="H5:J5"/>
    <mergeCell ref="E9:F9"/>
    <mergeCell ref="I9:J9"/>
    <mergeCell ref="G7:H7"/>
    <mergeCell ref="G10:G11"/>
    <mergeCell ref="A10:A11"/>
    <mergeCell ref="I8:J8"/>
    <mergeCell ref="H10:H11"/>
    <mergeCell ref="C23:E23"/>
    <mergeCell ref="I10:I11"/>
    <mergeCell ref="B10:F11"/>
    <mergeCell ref="G9:H9"/>
    <mergeCell ref="C25:E25"/>
    <mergeCell ref="C12:E12"/>
    <mergeCell ref="C13:E13"/>
    <mergeCell ref="C14:E14"/>
    <mergeCell ref="C15:E15"/>
    <mergeCell ref="C18:E18"/>
    <mergeCell ref="C19:E19"/>
    <mergeCell ref="C21:E21"/>
    <mergeCell ref="C20:E20"/>
    <mergeCell ref="C24:E24"/>
    <mergeCell ref="C17:E17"/>
    <mergeCell ref="C16:E16"/>
  </mergeCells>
  <phoneticPr fontId="21"/>
  <conditionalFormatting sqref="D3:J4 G7:H7 H5:H6 I6:J6">
    <cfRule type="containsText" dxfId="0" priority="2" operator="containsText" text="未">
      <formula>NOT(ISERROR(SEARCH("未",D3)))</formula>
    </cfRule>
  </conditionalFormatting>
  <dataValidations count="2">
    <dataValidation imeMode="off" allowBlank="1" showInputMessage="1" showErrorMessage="1" sqref="G12:I25"/>
    <dataValidation imeMode="on" allowBlank="1" showInputMessage="1" showErrorMessage="1" sqref="C12:E25 A12:A25"/>
  </dataValidations>
  <pageMargins left="0.31496062992125984" right="0.31496062992125984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参加申込書</vt:lpstr>
      <vt:lpstr>プログラム掲載</vt:lpstr>
      <vt:lpstr>プログラム掲載!Print_Area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　裕和</dc:creator>
  <cp:lastModifiedBy>Windows ユーザー</cp:lastModifiedBy>
  <dcterms:created xsi:type="dcterms:W3CDTF">2019-04-11T10:04:59Z</dcterms:created>
  <dcterms:modified xsi:type="dcterms:W3CDTF">2024-10-29T03:32:53Z</dcterms:modified>
</cp:coreProperties>
</file>